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8.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9.xml" ContentType="application/vnd.openxmlformats-officedocument.spreadsheetml.chartsheet+xml"/>
  <Override PartName="/xl/worksheets/sheet14.xml" ContentType="application/vnd.openxmlformats-officedocument.spreadsheetml.worksheet+xml"/>
  <Override PartName="/xl/chartsheets/sheet10.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21.xml" ContentType="application/vnd.openxmlformats-officedocument.spreadsheetml.worksheet+xml"/>
  <Override PartName="/xl/chartsheets/sheet13.xml" ContentType="application/vnd.openxmlformats-officedocument.spreadsheetml.chartsheet+xml"/>
  <Override PartName="/xl/worksheets/sheet22.xml" ContentType="application/vnd.openxmlformats-officedocument.spreadsheetml.worksheet+xml"/>
  <Override PartName="/xl/chartsheets/sheet14.xml" ContentType="application/vnd.openxmlformats-officedocument.spreadsheetml.chartsheet+xml"/>
  <Override PartName="/xl/worksheets/sheet23.xml" ContentType="application/vnd.openxmlformats-officedocument.spreadsheetml.worksheet+xml"/>
  <Override PartName="/xl/chartsheets/sheet15.xml" ContentType="application/vnd.openxmlformats-officedocument.spreadsheetml.chartsheet+xml"/>
  <Override PartName="/xl/worksheets/sheet24.xml" ContentType="application/vnd.openxmlformats-officedocument.spreadsheetml.worksheet+xml"/>
  <Override PartName="/xl/chartsheets/sheet16.xml" ContentType="application/vnd.openxmlformats-officedocument.spreadsheetml.chartsheet+xml"/>
  <Override PartName="/xl/worksheets/sheet25.xml" ContentType="application/vnd.openxmlformats-officedocument.spreadsheetml.worksheet+xml"/>
  <Override PartName="/xl/chartsheets/sheet17.xml" ContentType="application/vnd.openxmlformats-officedocument.spreadsheetml.chartsheet+xml"/>
  <Override PartName="/xl/worksheets/sheet26.xml" ContentType="application/vnd.openxmlformats-officedocument.spreadsheetml.worksheet+xml"/>
  <Override PartName="/xl/chartsheets/sheet18.xml" ContentType="application/vnd.openxmlformats-officedocument.spreadsheetml.chartsheet+xml"/>
  <Override PartName="/xl/worksheets/sheet27.xml" ContentType="application/vnd.openxmlformats-officedocument.spreadsheetml.worksheet+xml"/>
  <Override PartName="/xl/chartsheets/sheet19.xml" ContentType="application/vnd.openxmlformats-officedocument.spreadsheetml.chartsheet+xml"/>
  <Override PartName="/xl/worksheets/sheet28.xml" ContentType="application/vnd.openxmlformats-officedocument.spreadsheetml.worksheet+xml"/>
  <Override PartName="/xl/chartsheets/sheet20.xml" ContentType="application/vnd.openxmlformats-officedocument.spreadsheetml.chartsheet+xml"/>
  <Override PartName="/xl/worksheets/sheet29.xml" ContentType="application/vnd.openxmlformats-officedocument.spreadsheetml.worksheet+xml"/>
  <Override PartName="/xl/chartsheets/sheet21.xml" ContentType="application/vnd.openxmlformats-officedocument.spreadsheetml.chartsheet+xml"/>
  <Override PartName="/xl/worksheets/sheet30.xml" ContentType="application/vnd.openxmlformats-officedocument.spreadsheetml.worksheet+xml"/>
  <Override PartName="/xl/chartsheets/sheet22.xml" ContentType="application/vnd.openxmlformats-officedocument.spreadsheetml.chartsheet+xml"/>
  <Override PartName="/xl/worksheets/sheet31.xml" ContentType="application/vnd.openxmlformats-officedocument.spreadsheetml.worksheet+xml"/>
  <Override PartName="/xl/chartsheets/sheet23.xml" ContentType="application/vnd.openxmlformats-officedocument.spreadsheetml.chartsheet+xml"/>
  <Override PartName="/xl/worksheets/sheet32.xml" ContentType="application/vnd.openxmlformats-officedocument.spreadsheetml.worksheet+xml"/>
  <Override PartName="/xl/chartsheets/sheet24.xml" ContentType="application/vnd.openxmlformats-officedocument.spreadsheetml.chartsheet+xml"/>
  <Override PartName="/xl/worksheets/sheet33.xml" ContentType="application/vnd.openxmlformats-officedocument.spreadsheetml.worksheet+xml"/>
  <Override PartName="/xl/chartsheets/sheet25.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chartsheets/sheet26.xml" ContentType="application/vnd.openxmlformats-officedocument.spreadsheetml.chartsheet+xml"/>
  <Override PartName="/xl/worksheets/sheet36.xml" ContentType="application/vnd.openxmlformats-officedocument.spreadsheetml.worksheet+xml"/>
  <Override PartName="/xl/chartsheets/sheet27.xml" ContentType="application/vnd.openxmlformats-officedocument.spreadsheetml.chartsheet+xml"/>
  <Override PartName="/xl/worksheets/sheet37.xml" ContentType="application/vnd.openxmlformats-officedocument.spreadsheetml.work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worksheets/sheet38.xml" ContentType="application/vnd.openxmlformats-officedocument.spreadsheetml.worksheet+xml"/>
  <Override PartName="/xl/chartsheets/sheet31.xml" ContentType="application/vnd.openxmlformats-officedocument.spreadsheetml.chartsheet+xml"/>
  <Override PartName="/xl/worksheets/sheet39.xml" ContentType="application/vnd.openxmlformats-officedocument.spreadsheetml.worksheet+xml"/>
  <Override PartName="/xl/chartsheets/sheet32.xml" ContentType="application/vnd.openxmlformats-officedocument.spreadsheetml.chartsheet+xml"/>
  <Override PartName="/xl/worksheets/sheet40.xml" ContentType="application/vnd.openxmlformats-officedocument.spreadsheetml.worksheet+xml"/>
  <Override PartName="/xl/chartsheets/sheet33.xml" ContentType="application/vnd.openxmlformats-officedocument.spreadsheetml.chartsheet+xml"/>
  <Override PartName="/xl/chartsheets/sheet34.xml" ContentType="application/vnd.openxmlformats-officedocument.spreadsheetml.chartsheet+xml"/>
  <Override PartName="/xl/worksheets/sheet41.xml" ContentType="application/vnd.openxmlformats-officedocument.spreadsheetml.worksheet+xml"/>
  <Override PartName="/xl/chartsheets/sheet35.xml" ContentType="application/vnd.openxmlformats-officedocument.spreadsheetml.chartsheet+xml"/>
  <Override PartName="/xl/worksheets/sheet42.xml" ContentType="application/vnd.openxmlformats-officedocument.spreadsheetml.work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worksheets/sheet43.xml" ContentType="application/vnd.openxmlformats-officedocument.spreadsheetml.worksheet+xml"/>
  <Override PartName="/xl/chartsheets/sheet40.xml" ContentType="application/vnd.openxmlformats-officedocument.spreadsheetml.chartsheet+xml"/>
  <Override PartName="/xl/worksheets/sheet44.xml" ContentType="application/vnd.openxmlformats-officedocument.spreadsheetml.worksheet+xml"/>
  <Override PartName="/xl/chartsheets/sheet41.xml" ContentType="application/vnd.openxmlformats-officedocument.spreadsheetml.chartsheet+xml"/>
  <Override PartName="/xl/worksheets/sheet45.xml" ContentType="application/vnd.openxmlformats-officedocument.spreadsheetml.work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worksheets/sheet46.xml" ContentType="application/vnd.openxmlformats-officedocument.spreadsheetml.work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worksheets/sheet47.xml" ContentType="application/vnd.openxmlformats-officedocument.spreadsheetml.worksheet+xml"/>
  <Override PartName="/xl/chartsheets/sheet54.xml" ContentType="application/vnd.openxmlformats-officedocument.spreadsheetml.chartsheet+xml"/>
  <Override PartName="/xl/worksheets/sheet48.xml" ContentType="application/vnd.openxmlformats-officedocument.spreadsheetml.worksheet+xml"/>
  <Override PartName="/xl/chartsheets/sheet55.xml" ContentType="application/vnd.openxmlformats-officedocument.spreadsheetml.chart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7.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8.xml" ContentType="application/vnd.openxmlformats-officedocument.drawingml.chart+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charts/chart18.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9.xml" ContentType="application/vnd.openxmlformats-officedocument.drawingml.chart+xml"/>
  <Override PartName="/xl/drawings/drawing33.xml" ContentType="application/vnd.openxmlformats-officedocument.drawingml.chartshapes+xml"/>
  <Override PartName="/xl/charts/chart20.xml" ContentType="application/vnd.openxmlformats-officedocument.drawingml.chart+xml"/>
  <Override PartName="/xl/drawings/drawing34.xml" ContentType="application/vnd.openxmlformats-officedocument.drawingml.chartshapes+xml"/>
  <Override PartName="/xl/charts/chart2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37.xml" ContentType="application/vnd.openxmlformats-officedocument.drawing+xml"/>
  <Override PartName="/xl/charts/chart28.xml" ContentType="application/vnd.openxmlformats-officedocument.drawingml.chart+xml"/>
  <Override PartName="/xl/drawings/drawing38.xml" ContentType="application/vnd.openxmlformats-officedocument.drawing+xml"/>
  <Override PartName="/xl/comments3.xml" ContentType="application/vnd.openxmlformats-officedocument.spreadsheetml.comments+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31.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charts/chart32.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33.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charts/chart34.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35.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36.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charts/chart38.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charts/chart39.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charts/chart40.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charts/chart41.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charts/chart42.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charts/chart43.xml" ContentType="application/vnd.openxmlformats-officedocument.drawingml.chart+xml"/>
  <Override PartName="/xl/drawings/drawing68.xml" ContentType="application/vnd.openxmlformats-officedocument.drawing+xml"/>
  <Override PartName="/xl/charts/chart44.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charts/chart45.xml" ContentType="application/vnd.openxmlformats-officedocument.drawingml.chart+xml"/>
  <Override PartName="/xl/drawings/drawing71.xml" ContentType="application/vnd.openxmlformats-officedocument.drawing+xml"/>
  <Override PartName="/xl/drawings/drawing72.xml" ContentType="application/vnd.openxmlformats-officedocument.drawing+xml"/>
  <Override PartName="/xl/charts/chart46.xml" ContentType="application/vnd.openxmlformats-officedocument.drawingml.chart+xml"/>
  <Override PartName="/xl/drawings/drawing73.xml" ContentType="application/vnd.openxmlformats-officedocument.drawing+xml"/>
  <Override PartName="/xl/drawings/drawing74.xml" ContentType="application/vnd.openxmlformats-officedocument.drawing+xml"/>
  <Override PartName="/xl/charts/chart47.xml" ContentType="application/vnd.openxmlformats-officedocument.drawingml.chart+xml"/>
  <Override PartName="/xl/drawings/drawing75.xml" ContentType="application/vnd.openxmlformats-officedocument.drawing+xml"/>
  <Override PartName="/xl/charts/chart48.xml" ContentType="application/vnd.openxmlformats-officedocument.drawingml.chart+xml"/>
  <Override PartName="/xl/drawings/drawing76.xml" ContentType="application/vnd.openxmlformats-officedocument.drawing+xml"/>
  <Override PartName="/xl/charts/chart49.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charts/chart50.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charts/chart51.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charts/chart52.xml" ContentType="application/vnd.openxmlformats-officedocument.drawingml.chart+xml"/>
  <Override PartName="/xl/drawings/drawing83.xml" ContentType="application/vnd.openxmlformats-officedocument.drawing+xml"/>
  <Override PartName="/xl/charts/chart53.xml" ContentType="application/vnd.openxmlformats-officedocument.drawingml.chart+xml"/>
  <Override PartName="/xl/drawings/drawing84.xml" ContentType="application/vnd.openxmlformats-officedocument.drawing+xml"/>
  <Override PartName="/xl/drawings/drawing85.xml" ContentType="application/vnd.openxmlformats-officedocument.drawing+xml"/>
  <Override PartName="/xl/charts/chart54.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charts/chart55.xml" ContentType="application/vnd.openxmlformats-officedocument.drawingml.chart+xml"/>
  <Override PartName="/xl/drawings/drawing88.xml" ContentType="application/vnd.openxmlformats-officedocument.drawing+xml"/>
  <Override PartName="/xl/charts/chart56.xml" ContentType="application/vnd.openxmlformats-officedocument.drawingml.chart+xml"/>
  <Override PartName="/xl/drawings/drawing89.xml" ContentType="application/vnd.openxmlformats-officedocument.drawing+xml"/>
  <Override PartName="/xl/charts/chart57.xml" ContentType="application/vnd.openxmlformats-officedocument.drawingml.chart+xml"/>
  <Override PartName="/xl/drawings/drawing90.xml" ContentType="application/vnd.openxmlformats-officedocument.drawing+xml"/>
  <Override PartName="/xl/charts/chart58.xml" ContentType="application/vnd.openxmlformats-officedocument.drawingml.chart+xml"/>
  <Override PartName="/xl/drawings/drawing91.xml" ContentType="application/vnd.openxmlformats-officedocument.drawing+xml"/>
  <Override PartName="/xl/drawings/drawing92.xml" ContentType="application/vnd.openxmlformats-officedocument.drawing+xml"/>
  <Override PartName="/xl/charts/chart59.xml" ContentType="application/vnd.openxmlformats-officedocument.drawingml.chart+xml"/>
  <Override PartName="/xl/drawings/drawing93.xml" ContentType="application/vnd.openxmlformats-officedocument.drawing+xml"/>
  <Override PartName="/xl/drawings/drawing94.xml" ContentType="application/vnd.openxmlformats-officedocument.drawing+xml"/>
  <Override PartName="/xl/charts/chart60.xml" ContentType="application/vnd.openxmlformats-officedocument.drawingml.chart+xml"/>
  <Override PartName="/xl/drawings/drawing95.xml" ContentType="application/vnd.openxmlformats-officedocument.drawing+xml"/>
  <Override PartName="/xl/charts/chart61.xml" ContentType="application/vnd.openxmlformats-officedocument.drawingml.chart+xml"/>
  <Override PartName="/xl/drawings/drawing96.xml" ContentType="application/vnd.openxmlformats-officedocument.drawing+xml"/>
  <Override PartName="/xl/charts/chart62.xml" ContentType="application/vnd.openxmlformats-officedocument.drawingml.chart+xml"/>
  <Override PartName="/xl/drawings/drawing97.xml" ContentType="application/vnd.openxmlformats-officedocument.drawing+xml"/>
  <Override PartName="/xl/charts/chart63.xml" ContentType="application/vnd.openxmlformats-officedocument.drawingml.chart+xml"/>
  <Override PartName="/xl/drawings/drawing98.xml" ContentType="application/vnd.openxmlformats-officedocument.drawing+xml"/>
  <Override PartName="/xl/charts/chart64.xml" ContentType="application/vnd.openxmlformats-officedocument.drawingml.chart+xml"/>
  <Override PartName="/xl/drawings/drawing99.xml" ContentType="application/vnd.openxmlformats-officedocument.drawing+xml"/>
  <Override PartName="/xl/charts/chart65.xml" ContentType="application/vnd.openxmlformats-officedocument.drawingml.chart+xml"/>
  <Override PartName="/xl/drawings/drawing100.xml" ContentType="application/vnd.openxmlformats-officedocument.drawing+xml"/>
  <Override PartName="/xl/charts/chart66.xml" ContentType="application/vnd.openxmlformats-officedocument.drawingml.chart+xml"/>
  <Override PartName="/xl/drawings/drawing101.xml" ContentType="application/vnd.openxmlformats-officedocument.drawing+xml"/>
  <Override PartName="/xl/charts/chart67.xml" ContentType="application/vnd.openxmlformats-officedocument.drawingml.chart+xml"/>
  <Override PartName="/xl/drawings/drawing102.xml" ContentType="application/vnd.openxmlformats-officedocument.drawing+xml"/>
  <Override PartName="/xl/charts/chart68.xml" ContentType="application/vnd.openxmlformats-officedocument.drawingml.chart+xml"/>
  <Override PartName="/xl/drawings/drawing103.xml" ContentType="application/vnd.openxmlformats-officedocument.drawing+xml"/>
  <Override PartName="/xl/charts/chart69.xml" ContentType="application/vnd.openxmlformats-officedocument.drawingml.chart+xml"/>
  <Override PartName="/xl/drawings/drawing104.xml" ContentType="application/vnd.openxmlformats-officedocument.drawing+xml"/>
  <Override PartName="/xl/charts/chart70.xml" ContentType="application/vnd.openxmlformats-officedocument.drawingml.chart+xml"/>
  <Override PartName="/xl/drawings/drawing105.xml" ContentType="application/vnd.openxmlformats-officedocument.drawing+xml"/>
  <Override PartName="/xl/charts/chart71.xml" ContentType="application/vnd.openxmlformats-officedocument.drawingml.chart+xml"/>
  <Override PartName="/xl/drawings/drawing106.xml" ContentType="application/vnd.openxmlformats-officedocument.drawing+xml"/>
  <Override PartName="/xl/charts/chart72.xml" ContentType="application/vnd.openxmlformats-officedocument.drawingml.chart+xml"/>
  <Override PartName="/xl/drawings/drawing107.xml" ContentType="application/vnd.openxmlformats-officedocument.drawing+xml"/>
  <Override PartName="/xl/drawings/drawing108.xml" ContentType="application/vnd.openxmlformats-officedocument.drawing+xml"/>
  <Override PartName="/xl/charts/chart73.xml" ContentType="application/vnd.openxmlformats-officedocument.drawingml.chart+xml"/>
  <Override PartName="/xl/drawings/drawing109.xml" ContentType="application/vnd.openxmlformats-officedocument.drawing+xml"/>
  <Override PartName="/xl/drawings/drawing110.xml" ContentType="application/vnd.openxmlformats-officedocument.drawing+xml"/>
  <Override PartName="/xl/charts/chart74.xml" ContentType="application/vnd.openxmlformats-officedocument.drawingml.chart+xml"/>
  <Override PartName="/xl/drawings/drawing111.xml" ContentType="application/vnd.openxmlformats-officedocument.drawing+xml"/>
  <Override PartName="/xl/charts/chart75.xml" ContentType="application/vnd.openxmlformats-officedocument.drawingml.chart+xml"/>
  <Override PartName="/xl/drawings/drawing112.xml" ContentType="application/vnd.openxmlformats-officedocument.drawing+xml"/>
  <Override PartName="/xl/charts/chart76.xml" ContentType="application/vnd.openxmlformats-officedocument.drawingml.chart+xml"/>
  <Override PartName="/xl/drawings/drawing113.xml" ContentType="application/vnd.openxmlformats-officedocument.drawing+xml"/>
  <Override PartName="/xl/charts/chart77.xml" ContentType="application/vnd.openxmlformats-officedocument.drawingml.chart+xml"/>
  <Override PartName="/xl/drawings/drawing114.xml" ContentType="application/vnd.openxmlformats-officedocument.drawing+xml"/>
  <Override PartName="/xl/charts/chart78.xml" ContentType="application/vnd.openxmlformats-officedocument.drawingml.chart+xml"/>
  <Override PartName="/xl/drawings/drawing115.xml" ContentType="application/vnd.openxmlformats-officedocument.drawing+xml"/>
  <Override PartName="/xl/charts/chart7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470" yWindow="1050" windowWidth="23250" windowHeight="12570" tabRatio="910" firstSheet="99" activeTab="106"/>
  </bookViews>
  <sheets>
    <sheet name="Graphique introduction" sheetId="135" r:id="rId1"/>
    <sheet name="G1 &amp; 2" sheetId="1" r:id="rId2"/>
    <sheet name="Graph1" sheetId="19" r:id="rId3"/>
    <sheet name="Graph2" sheetId="20" r:id="rId4"/>
    <sheet name="G3" sheetId="3" r:id="rId5"/>
    <sheet name="Graph3" sheetId="21" r:id="rId6"/>
    <sheet name="G4" sheetId="4" r:id="rId7"/>
    <sheet name="Graph4" sheetId="22" r:id="rId8"/>
    <sheet name="G5" sheetId="5" r:id="rId9"/>
    <sheet name="Graph5" sheetId="23" r:id="rId10"/>
    <sheet name="G6 &amp; 7" sheetId="6" r:id="rId11"/>
    <sheet name="Graph6" sheetId="24" r:id="rId12"/>
    <sheet name="Graph7" sheetId="25" r:id="rId13"/>
    <sheet name="Graph8" sheetId="58" r:id="rId14"/>
    <sheet name="Graph9" sheetId="59" r:id="rId15"/>
    <sheet name="Graph10A" sheetId="48" r:id="rId16"/>
    <sheet name="Graph10B" sheetId="51" r:id="rId17"/>
    <sheet name="Graph10C" sheetId="52" r:id="rId18"/>
    <sheet name="G11" sheetId="27" r:id="rId19"/>
    <sheet name="Graph11" sheetId="13" r:id="rId20"/>
    <sheet name="G12" sheetId="14" r:id="rId21"/>
    <sheet name="Graph12" sheetId="28" r:id="rId22"/>
    <sheet name="G13" sheetId="15" r:id="rId23"/>
    <sheet name="Graph13" sheetId="29" r:id="rId24"/>
    <sheet name="Graph14" sheetId="16" r:id="rId25"/>
    <sheet name="Graph15" sheetId="17" r:id="rId26"/>
    <sheet name="Graph16" sheetId="60" r:id="rId27"/>
    <sheet name="Graph17" sheetId="41" r:id="rId28"/>
    <sheet name="Graph18" sheetId="35" r:id="rId29"/>
    <sheet name="G19 &amp; 20" sheetId="36" r:id="rId30"/>
    <sheet name="Graph19" sheetId="43" r:id="rId31"/>
    <sheet name="Graph20" sheetId="44" r:id="rId32"/>
    <sheet name="G21" sheetId="62" r:id="rId33"/>
    <sheet name="Graph21" sheetId="61" r:id="rId34"/>
    <sheet name="G22" sheetId="63" r:id="rId35"/>
    <sheet name="Graph22" sheetId="64" r:id="rId36"/>
    <sheet name="G23" sheetId="65" r:id="rId37"/>
    <sheet name="Graph23" sheetId="66" r:id="rId38"/>
    <sheet name="G24 - volume" sheetId="67" r:id="rId39"/>
    <sheet name="Graph24 - Volume" sheetId="68" r:id="rId40"/>
    <sheet name="G24 - Value" sheetId="69" r:id="rId41"/>
    <sheet name="Graph24 - Value" sheetId="70" r:id="rId42"/>
    <sheet name="G25" sheetId="72" r:id="rId43"/>
    <sheet name="Graph25" sheetId="71" r:id="rId44"/>
    <sheet name="G26" sheetId="74" r:id="rId45"/>
    <sheet name="Graph 26" sheetId="73" r:id="rId46"/>
    <sheet name="G27" sheetId="75" r:id="rId47"/>
    <sheet name="Graph27" sheetId="76" r:id="rId48"/>
    <sheet name="G28" sheetId="79" r:id="rId49"/>
    <sheet name="Graph28" sheetId="77" r:id="rId50"/>
    <sheet name="G29" sheetId="81" r:id="rId51"/>
    <sheet name="Graph29" sheetId="80" r:id="rId52"/>
    <sheet name="G30" sheetId="83" r:id="rId53"/>
    <sheet name="Graph30" sheetId="82" r:id="rId54"/>
    <sheet name="G31" sheetId="84" r:id="rId55"/>
    <sheet name="Graph31" sheetId="85" r:id="rId56"/>
    <sheet name="G32" sheetId="86" r:id="rId57"/>
    <sheet name="Graph32" sheetId="87" r:id="rId58"/>
    <sheet name="Graph33" sheetId="88" r:id="rId59"/>
    <sheet name="G34" sheetId="89" r:id="rId60"/>
    <sheet name="Graph34" sheetId="90" r:id="rId61"/>
    <sheet name="G35" sheetId="91" r:id="rId62"/>
    <sheet name="Graph35" sheetId="92" r:id="rId63"/>
    <sheet name="G36" sheetId="96" r:id="rId64"/>
    <sheet name="Graph36 Germany" sheetId="93" r:id="rId65"/>
    <sheet name="Graph36 Italy" sheetId="94" r:id="rId66"/>
    <sheet name="Graph36 Spain" sheetId="95" r:id="rId67"/>
    <sheet name="Gtextbox" sheetId="98" r:id="rId68"/>
    <sheet name="Graphtextbox" sheetId="97" r:id="rId69"/>
    <sheet name="G37" sheetId="100" r:id="rId70"/>
    <sheet name="Graph37" sheetId="99" r:id="rId71"/>
    <sheet name="G38" sheetId="103" r:id="rId72"/>
    <sheet name="Graph38tradable" sheetId="101" r:id="rId73"/>
    <sheet name="Graph38nontradable" sheetId="102" r:id="rId74"/>
    <sheet name="G39" sheetId="105" r:id="rId75"/>
    <sheet name="Graph39" sheetId="104" r:id="rId76"/>
    <sheet name="G40" sheetId="110" r:id="rId77"/>
    <sheet name="Graph40 - Manuf" sheetId="106" r:id="rId78"/>
    <sheet name="Graph40 - Invest" sheetId="107" r:id="rId79"/>
    <sheet name="Graph40 - Intermed" sheetId="108" r:id="rId80"/>
    <sheet name="Graph40 - Conso" sheetId="109" r:id="rId81"/>
    <sheet name="G41" sheetId="114" r:id="rId82"/>
    <sheet name="Graph41" sheetId="113" r:id="rId83"/>
    <sheet name="G42" sheetId="116" r:id="rId84"/>
    <sheet name="Graph42" sheetId="115" r:id="rId85"/>
    <sheet name="G43" sheetId="123" r:id="rId86"/>
    <sheet name="Graph43 - Germany" sheetId="117" r:id="rId87"/>
    <sheet name="Graph43 - Belgium" sheetId="118" r:id="rId88"/>
    <sheet name="Graph43 - Spain" sheetId="119" r:id="rId89"/>
    <sheet name="Graph43 - France" sheetId="120" r:id="rId90"/>
    <sheet name="Graph43 - Italy" sheetId="121" r:id="rId91"/>
    <sheet name="Graph43 - Netherlands" sheetId="122" r:id="rId92"/>
    <sheet name="G44" sheetId="130" r:id="rId93"/>
    <sheet name="Graphique 44 - Germany" sheetId="124" r:id="rId94"/>
    <sheet name="Graphique 44 - Belgium" sheetId="125" r:id="rId95"/>
    <sheet name="Graphique 44 - Spain" sheetId="126" r:id="rId96"/>
    <sheet name="Graphique 44 - France" sheetId="127" r:id="rId97"/>
    <sheet name="Graphique 44 - Italy" sheetId="128" r:id="rId98"/>
    <sheet name="Graphique 44 - Netherlands" sheetId="129" r:id="rId99"/>
    <sheet name="G45" sheetId="132" r:id="rId100"/>
    <sheet name="Graph45" sheetId="131" r:id="rId101"/>
    <sheet name="G46" sheetId="134" r:id="rId102"/>
    <sheet name="Graph46" sheetId="133" r:id="rId103"/>
    <sheet name="Graph47" sheetId="45" r:id="rId104"/>
    <sheet name="Graph48" sheetId="53" r:id="rId105"/>
    <sheet name="Graph49" sheetId="54" r:id="rId106"/>
    <sheet name="Graph50" sheetId="55" r:id="rId107"/>
    <sheet name="Graph51" sheetId="56" r:id="rId108"/>
  </sheets>
  <externalReferences>
    <externalReference r:id="rId109"/>
  </externalReferences>
  <definedNames>
    <definedName name="_xlnm._FilterDatabase" localSheetId="20" hidden="1">'G12'!$A$4:$F$4</definedName>
    <definedName name="_Ref278821" localSheetId="28">Graph18!#REF!</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 i="132" l="1"/>
  <c r="A4" i="132" s="1"/>
  <c r="A5" i="132" s="1"/>
  <c r="A6" i="132" s="1"/>
  <c r="A7" i="132" s="1"/>
  <c r="A8" i="132" s="1"/>
  <c r="A9" i="132" s="1"/>
  <c r="A10" i="132" s="1"/>
  <c r="A11" i="132" s="1"/>
  <c r="A12" i="132" s="1"/>
  <c r="A13" i="132" s="1"/>
  <c r="A14" i="132" s="1"/>
  <c r="A15" i="132" s="1"/>
  <c r="A16" i="132" s="1"/>
  <c r="A17" i="132" s="1"/>
  <c r="A18" i="132" s="1"/>
  <c r="A19" i="132" s="1"/>
  <c r="A20" i="132" s="1"/>
  <c r="T27" i="130"/>
  <c r="S27" i="130"/>
  <c r="R27" i="130"/>
  <c r="Q27" i="130"/>
  <c r="P27" i="130"/>
  <c r="O27" i="130"/>
  <c r="N27" i="130"/>
  <c r="M27" i="130"/>
  <c r="L27" i="130"/>
  <c r="K27" i="130"/>
  <c r="J27" i="130"/>
  <c r="I27" i="130"/>
  <c r="H27" i="130"/>
  <c r="G27" i="130"/>
  <c r="F27" i="130"/>
  <c r="E27" i="130"/>
  <c r="D27" i="130"/>
  <c r="C27" i="130"/>
  <c r="T22" i="130"/>
  <c r="S22" i="130"/>
  <c r="R22" i="130"/>
  <c r="Q22" i="130"/>
  <c r="P22" i="130"/>
  <c r="O22" i="130"/>
  <c r="N22" i="130"/>
  <c r="M22" i="130"/>
  <c r="L22" i="130"/>
  <c r="K22" i="130"/>
  <c r="J22" i="130"/>
  <c r="I22" i="130"/>
  <c r="H22" i="130"/>
  <c r="G22" i="130"/>
  <c r="F22" i="130"/>
  <c r="E22" i="130"/>
  <c r="D22" i="130"/>
  <c r="C22" i="130"/>
  <c r="T17" i="130"/>
  <c r="S17" i="130"/>
  <c r="R17" i="130"/>
  <c r="Q17" i="130"/>
  <c r="P17" i="130"/>
  <c r="O17" i="130"/>
  <c r="N17" i="130"/>
  <c r="M17" i="130"/>
  <c r="L17" i="130"/>
  <c r="K17" i="130"/>
  <c r="J17" i="130"/>
  <c r="I17" i="130"/>
  <c r="H17" i="130"/>
  <c r="G17" i="130"/>
  <c r="F17" i="130"/>
  <c r="E17" i="130"/>
  <c r="D17" i="130"/>
  <c r="C17" i="130"/>
  <c r="T12" i="130"/>
  <c r="S12" i="130"/>
  <c r="R12" i="130"/>
  <c r="Q12" i="130"/>
  <c r="P12" i="130"/>
  <c r="O12" i="130"/>
  <c r="N12" i="130"/>
  <c r="M12" i="130"/>
  <c r="L12" i="130"/>
  <c r="K12" i="130"/>
  <c r="J12" i="130"/>
  <c r="I12" i="130"/>
  <c r="H12" i="130"/>
  <c r="G12" i="130"/>
  <c r="F12" i="130"/>
  <c r="E12" i="130"/>
  <c r="D12" i="130"/>
  <c r="C12" i="130"/>
  <c r="T7" i="130"/>
  <c r="S7" i="130"/>
  <c r="R7" i="130"/>
  <c r="Q7" i="130"/>
  <c r="P7" i="130"/>
  <c r="O7" i="130"/>
  <c r="N7" i="130"/>
  <c r="M7" i="130"/>
  <c r="L7" i="130"/>
  <c r="K7" i="130"/>
  <c r="J7" i="130"/>
  <c r="I7" i="130"/>
  <c r="H7" i="130"/>
  <c r="G7" i="130"/>
  <c r="F7" i="130"/>
  <c r="E7" i="130"/>
  <c r="D7" i="130"/>
  <c r="C7" i="130"/>
  <c r="T2" i="130"/>
  <c r="S2" i="130"/>
  <c r="R2" i="130"/>
  <c r="Q2" i="130"/>
  <c r="P2" i="130"/>
  <c r="O2" i="130"/>
  <c r="N2" i="130"/>
  <c r="M2" i="130"/>
  <c r="L2" i="130"/>
  <c r="K2" i="130"/>
  <c r="J2" i="130"/>
  <c r="I2" i="130"/>
  <c r="H2" i="130"/>
  <c r="G2" i="130"/>
  <c r="F2" i="130"/>
  <c r="E2" i="130"/>
  <c r="D2" i="130"/>
  <c r="C2" i="130"/>
  <c r="U27" i="123"/>
  <c r="T27" i="123"/>
  <c r="S27" i="123"/>
  <c r="R27" i="123"/>
  <c r="Q27" i="123"/>
  <c r="P27" i="123"/>
  <c r="O27" i="123"/>
  <c r="N27" i="123"/>
  <c r="M27" i="123"/>
  <c r="L27" i="123"/>
  <c r="K27" i="123"/>
  <c r="J27" i="123"/>
  <c r="I27" i="123"/>
  <c r="H27" i="123"/>
  <c r="U22" i="123"/>
  <c r="T22" i="123"/>
  <c r="S22" i="123"/>
  <c r="R22" i="123"/>
  <c r="Q22" i="123"/>
  <c r="P22" i="123"/>
  <c r="O22" i="123"/>
  <c r="N22" i="123"/>
  <c r="M22" i="123"/>
  <c r="L22" i="123"/>
  <c r="K22" i="123"/>
  <c r="J22" i="123"/>
  <c r="I22" i="123"/>
  <c r="H22" i="123"/>
  <c r="G22" i="123"/>
  <c r="F22" i="123"/>
  <c r="E22" i="123"/>
  <c r="D22" i="123"/>
  <c r="C22" i="123"/>
  <c r="U17" i="123"/>
  <c r="T17" i="123"/>
  <c r="S17" i="123"/>
  <c r="R17" i="123"/>
  <c r="Q17" i="123"/>
  <c r="P17" i="123"/>
  <c r="O17" i="123"/>
  <c r="N17" i="123"/>
  <c r="M17" i="123"/>
  <c r="L17" i="123"/>
  <c r="K17" i="123"/>
  <c r="J17" i="123"/>
  <c r="I17" i="123"/>
  <c r="H17" i="123"/>
  <c r="G17" i="123"/>
  <c r="F17" i="123"/>
  <c r="E17" i="123"/>
  <c r="D17" i="123"/>
  <c r="C17" i="123"/>
  <c r="U12" i="123"/>
  <c r="T12" i="123"/>
  <c r="S12" i="123"/>
  <c r="R12" i="123"/>
  <c r="Q12" i="123"/>
  <c r="P12" i="123"/>
  <c r="O12" i="123"/>
  <c r="N12" i="123"/>
  <c r="M12" i="123"/>
  <c r="L12" i="123"/>
  <c r="K12" i="123"/>
  <c r="J12" i="123"/>
  <c r="I12" i="123"/>
  <c r="H12" i="123"/>
  <c r="G12" i="123"/>
  <c r="F12" i="123"/>
  <c r="E12" i="123"/>
  <c r="D12" i="123"/>
  <c r="C12" i="123"/>
  <c r="U7" i="123"/>
  <c r="T7" i="123"/>
  <c r="S7" i="123"/>
  <c r="R7" i="123"/>
  <c r="Q7" i="123"/>
  <c r="P7" i="123"/>
  <c r="O7" i="123"/>
  <c r="N7" i="123"/>
  <c r="M7" i="123"/>
  <c r="L7" i="123"/>
  <c r="K7" i="123"/>
  <c r="J7" i="123"/>
  <c r="I7" i="123"/>
  <c r="H7" i="123"/>
  <c r="G7" i="123"/>
  <c r="U2" i="123"/>
  <c r="T2" i="123"/>
  <c r="S2" i="123"/>
  <c r="R2" i="123"/>
  <c r="Q2" i="123"/>
  <c r="P2" i="123"/>
  <c r="O2" i="123"/>
  <c r="N2" i="123"/>
  <c r="M2" i="123"/>
  <c r="L2" i="123"/>
  <c r="K2" i="123"/>
  <c r="J2" i="123"/>
  <c r="I2" i="123"/>
  <c r="H2" i="123"/>
  <c r="G2" i="123"/>
  <c r="F2" i="123"/>
  <c r="E2" i="123"/>
  <c r="D2" i="123"/>
  <c r="C2" i="123"/>
  <c r="P96" i="36" l="1"/>
  <c r="O96" i="36"/>
  <c r="O60" i="36"/>
  <c r="Q60" i="36"/>
  <c r="S60" i="36"/>
  <c r="U60" i="36"/>
  <c r="W60" i="36"/>
  <c r="X60" i="36" s="1"/>
  <c r="Y60" i="36"/>
  <c r="AA60" i="36"/>
  <c r="O61" i="36"/>
  <c r="Q61" i="36"/>
  <c r="S61" i="36"/>
  <c r="U61" i="36"/>
  <c r="W61" i="36"/>
  <c r="X61" i="36" s="1"/>
  <c r="Y61" i="36"/>
  <c r="AA61" i="36"/>
  <c r="O62" i="36"/>
  <c r="Q62" i="36"/>
  <c r="S62" i="36"/>
  <c r="U62" i="36"/>
  <c r="W62" i="36"/>
  <c r="X62" i="36" s="1"/>
  <c r="Y62" i="36"/>
  <c r="AA62" i="36"/>
  <c r="O63" i="36"/>
  <c r="Q63" i="36"/>
  <c r="S63" i="36"/>
  <c r="U63" i="36"/>
  <c r="W63" i="36"/>
  <c r="X63" i="36" s="1"/>
  <c r="Y63" i="36"/>
  <c r="AA63" i="36"/>
  <c r="O64" i="36"/>
  <c r="Q64" i="36"/>
  <c r="S64" i="36"/>
  <c r="U64" i="36"/>
  <c r="W64" i="36"/>
  <c r="X64" i="36" s="1"/>
  <c r="Y64" i="36"/>
  <c r="AA64" i="36"/>
  <c r="O65" i="36"/>
  <c r="Q65" i="36"/>
  <c r="S65" i="36"/>
  <c r="U65" i="36"/>
  <c r="W65" i="36"/>
  <c r="X65" i="36" s="1"/>
  <c r="Y65" i="36"/>
  <c r="AA65" i="36"/>
  <c r="O66" i="36"/>
  <c r="Q66" i="36"/>
  <c r="S66" i="36"/>
  <c r="U66" i="36"/>
  <c r="W66" i="36"/>
  <c r="X66" i="36"/>
  <c r="Y66" i="36"/>
  <c r="AA66" i="36"/>
  <c r="O67" i="36"/>
  <c r="Q67" i="36"/>
  <c r="S67" i="36"/>
  <c r="U67" i="36"/>
  <c r="W67" i="36"/>
  <c r="X67" i="36" s="1"/>
  <c r="Y67" i="36"/>
  <c r="AA67" i="36"/>
  <c r="O68" i="36"/>
  <c r="Q68" i="36"/>
  <c r="S68" i="36"/>
  <c r="U68" i="36"/>
  <c r="W68" i="36"/>
  <c r="X68" i="36" s="1"/>
  <c r="Y68" i="36"/>
  <c r="AA68" i="36"/>
  <c r="O69" i="36"/>
  <c r="Q69" i="36"/>
  <c r="S69" i="36"/>
  <c r="U69" i="36"/>
  <c r="W69" i="36"/>
  <c r="X69" i="36" s="1"/>
  <c r="Y69" i="36"/>
  <c r="AA69" i="36"/>
  <c r="O70" i="36"/>
  <c r="Q70" i="36"/>
  <c r="S70" i="36"/>
  <c r="U70" i="36"/>
  <c r="W70" i="36"/>
  <c r="X70" i="36" s="1"/>
  <c r="Y70" i="36"/>
  <c r="AA70" i="36"/>
  <c r="O71" i="36"/>
  <c r="Q71" i="36"/>
  <c r="S71" i="36"/>
  <c r="U71" i="36"/>
  <c r="W71" i="36"/>
  <c r="X71" i="36" s="1"/>
  <c r="Y71" i="36"/>
  <c r="AA71" i="36"/>
  <c r="O72" i="36"/>
  <c r="Q72" i="36"/>
  <c r="S72" i="36"/>
  <c r="U72" i="36"/>
  <c r="W72" i="36"/>
  <c r="Y72" i="36"/>
  <c r="AA72" i="36"/>
  <c r="O73" i="36"/>
  <c r="Q73" i="36"/>
  <c r="S73" i="36"/>
  <c r="U73" i="36"/>
  <c r="W73" i="36"/>
  <c r="Y73" i="36"/>
  <c r="AA73" i="36"/>
  <c r="O74" i="36"/>
  <c r="Q74" i="36"/>
  <c r="S74" i="36"/>
  <c r="U74" i="36"/>
  <c r="W74" i="36"/>
  <c r="Y74" i="36"/>
  <c r="AA74" i="36"/>
  <c r="O75" i="36"/>
  <c r="Q75" i="36"/>
  <c r="S75" i="36"/>
  <c r="U75" i="36"/>
  <c r="W75" i="36"/>
  <c r="Y75" i="36"/>
  <c r="AA75" i="36"/>
  <c r="O76" i="36"/>
  <c r="Q76" i="36"/>
  <c r="S76" i="36"/>
  <c r="U76" i="36"/>
  <c r="W76" i="36"/>
  <c r="Y76" i="36"/>
  <c r="AA76" i="36"/>
  <c r="O77" i="36"/>
  <c r="Q77" i="36"/>
  <c r="S77" i="36"/>
  <c r="U77" i="36"/>
  <c r="W77" i="36"/>
  <c r="Y77" i="36"/>
  <c r="AA77" i="36"/>
  <c r="O78" i="36"/>
  <c r="Q78" i="36"/>
  <c r="S78" i="36"/>
  <c r="U78" i="36"/>
  <c r="W78" i="36"/>
  <c r="Y78" i="36"/>
  <c r="AA78" i="36"/>
  <c r="O79" i="36"/>
  <c r="Q79" i="36"/>
  <c r="S79" i="36"/>
  <c r="U79" i="36"/>
  <c r="Y79" i="36"/>
  <c r="AA79" i="36"/>
  <c r="O80" i="36"/>
  <c r="Q80" i="36"/>
  <c r="S80" i="36"/>
  <c r="U80" i="36"/>
  <c r="W80" i="36"/>
  <c r="Y80" i="36"/>
  <c r="AA80" i="36"/>
  <c r="O81" i="36"/>
  <c r="Q81" i="36"/>
  <c r="S81" i="36"/>
  <c r="U81" i="36"/>
  <c r="Y81" i="36"/>
  <c r="AA81" i="36"/>
  <c r="O82" i="36"/>
  <c r="Q82" i="36"/>
  <c r="S82" i="36"/>
  <c r="U82" i="36"/>
  <c r="W82" i="36"/>
  <c r="Y82" i="36"/>
  <c r="AA82" i="36"/>
  <c r="O83" i="36"/>
  <c r="Q83" i="36"/>
  <c r="S83" i="36"/>
  <c r="U83" i="36"/>
  <c r="Y83" i="36"/>
  <c r="AA83" i="36"/>
  <c r="O84" i="36"/>
  <c r="O92" i="36" s="1"/>
  <c r="Q84" i="36"/>
  <c r="O93" i="36" s="1"/>
  <c r="S84" i="36"/>
  <c r="O94" i="36" s="1"/>
  <c r="U84" i="36"/>
  <c r="O95" i="36" s="1"/>
  <c r="Y84" i="36"/>
  <c r="O97" i="36" s="1"/>
  <c r="AA84" i="36"/>
  <c r="O98" i="36" s="1"/>
  <c r="O85" i="36"/>
  <c r="Q85" i="36"/>
  <c r="S85" i="36"/>
  <c r="U85" i="36"/>
  <c r="Y85" i="36"/>
  <c r="AA85" i="36"/>
  <c r="AA59" i="36"/>
  <c r="Y59" i="36"/>
  <c r="W59" i="36"/>
  <c r="X59" i="36" s="1"/>
  <c r="U59" i="36"/>
  <c r="S59" i="36"/>
  <c r="Q59" i="36"/>
  <c r="O59" i="36"/>
  <c r="E60" i="36"/>
  <c r="F60" i="36"/>
  <c r="G60" i="36"/>
  <c r="H60" i="36"/>
  <c r="J60" i="36"/>
  <c r="Z60" i="36" s="1"/>
  <c r="K60" i="36"/>
  <c r="AB60" i="36" s="1"/>
  <c r="E61" i="36"/>
  <c r="P61" i="36" s="1"/>
  <c r="F61" i="36"/>
  <c r="G61" i="36"/>
  <c r="T61" i="36" s="1"/>
  <c r="H61" i="36"/>
  <c r="V61" i="36" s="1"/>
  <c r="J61" i="36"/>
  <c r="Z61" i="36" s="1"/>
  <c r="K61" i="36"/>
  <c r="E62" i="36"/>
  <c r="F62" i="36"/>
  <c r="R62" i="36" s="1"/>
  <c r="G62" i="36"/>
  <c r="H62" i="36"/>
  <c r="J62" i="36"/>
  <c r="K62" i="36"/>
  <c r="E63" i="36"/>
  <c r="F63" i="36"/>
  <c r="G63" i="36"/>
  <c r="H63" i="36"/>
  <c r="J63" i="36"/>
  <c r="Z63" i="36" s="1"/>
  <c r="K63" i="36"/>
  <c r="E64" i="36"/>
  <c r="F64" i="36"/>
  <c r="G64" i="36"/>
  <c r="T64" i="36" s="1"/>
  <c r="H64" i="36"/>
  <c r="J64" i="36"/>
  <c r="K64" i="36"/>
  <c r="AB64" i="36" s="1"/>
  <c r="E65" i="36"/>
  <c r="F65" i="36"/>
  <c r="G65" i="36"/>
  <c r="T65" i="36" s="1"/>
  <c r="H65" i="36"/>
  <c r="V65" i="36" s="1"/>
  <c r="J65" i="36"/>
  <c r="K65" i="36"/>
  <c r="E66" i="36"/>
  <c r="F66" i="36"/>
  <c r="G66" i="36"/>
  <c r="H66" i="36"/>
  <c r="J66" i="36"/>
  <c r="K66" i="36"/>
  <c r="E67" i="36"/>
  <c r="P67" i="36" s="1"/>
  <c r="F67" i="36"/>
  <c r="G67" i="36"/>
  <c r="H67" i="36"/>
  <c r="J67" i="36"/>
  <c r="K67" i="36"/>
  <c r="E68" i="36"/>
  <c r="P68" i="36" s="1"/>
  <c r="F68" i="36"/>
  <c r="R68" i="36" s="1"/>
  <c r="G68" i="36"/>
  <c r="H68" i="36"/>
  <c r="J68" i="36"/>
  <c r="K68" i="36"/>
  <c r="E69" i="36"/>
  <c r="F69" i="36"/>
  <c r="G69" i="36"/>
  <c r="H69" i="36"/>
  <c r="J69" i="36"/>
  <c r="Z69" i="36" s="1"/>
  <c r="K69" i="36"/>
  <c r="E70" i="36"/>
  <c r="F70" i="36"/>
  <c r="G70" i="36"/>
  <c r="H70" i="36"/>
  <c r="J70" i="36"/>
  <c r="Z70" i="36" s="1"/>
  <c r="K70" i="36"/>
  <c r="E71" i="36"/>
  <c r="F71" i="36"/>
  <c r="G71" i="36"/>
  <c r="H71" i="36"/>
  <c r="J71" i="36"/>
  <c r="K71" i="36"/>
  <c r="E72" i="36"/>
  <c r="P72" i="36" s="1"/>
  <c r="F72" i="36"/>
  <c r="R72" i="36" s="1"/>
  <c r="G72" i="36"/>
  <c r="T72" i="36" s="1"/>
  <c r="H72" i="36"/>
  <c r="I72" i="36"/>
  <c r="J72" i="36"/>
  <c r="K72" i="36"/>
  <c r="E73" i="36"/>
  <c r="F73" i="36"/>
  <c r="R73" i="36" s="1"/>
  <c r="G73" i="36"/>
  <c r="T73" i="36" s="1"/>
  <c r="H73" i="36"/>
  <c r="V73" i="36" s="1"/>
  <c r="I73" i="36"/>
  <c r="J73" i="36"/>
  <c r="K73" i="36"/>
  <c r="E74" i="36"/>
  <c r="F74" i="36"/>
  <c r="G74" i="36"/>
  <c r="T74" i="36" s="1"/>
  <c r="H74" i="36"/>
  <c r="V74" i="36" s="1"/>
  <c r="I74" i="36"/>
  <c r="X74" i="36" s="1"/>
  <c r="J74" i="36"/>
  <c r="K74" i="36"/>
  <c r="E75" i="36"/>
  <c r="F75" i="36"/>
  <c r="G75" i="36"/>
  <c r="H75" i="36"/>
  <c r="V75" i="36" s="1"/>
  <c r="I75" i="36"/>
  <c r="X75" i="36" s="1"/>
  <c r="J75" i="36"/>
  <c r="Z75" i="36" s="1"/>
  <c r="K75" i="36"/>
  <c r="E76" i="36"/>
  <c r="F76" i="36"/>
  <c r="G76" i="36"/>
  <c r="H76" i="36"/>
  <c r="I76" i="36"/>
  <c r="X76" i="36" s="1"/>
  <c r="J76" i="36"/>
  <c r="Z76" i="36" s="1"/>
  <c r="K76" i="36"/>
  <c r="AB76" i="36" s="1"/>
  <c r="E77" i="36"/>
  <c r="F77" i="36"/>
  <c r="G77" i="36"/>
  <c r="H77" i="36"/>
  <c r="I77" i="36"/>
  <c r="J77" i="36"/>
  <c r="Z77" i="36" s="1"/>
  <c r="K77" i="36"/>
  <c r="AB77" i="36" s="1"/>
  <c r="E78" i="36"/>
  <c r="P78" i="36" s="1"/>
  <c r="F78" i="36"/>
  <c r="G78" i="36"/>
  <c r="H78" i="36"/>
  <c r="I78" i="36"/>
  <c r="J78" i="36"/>
  <c r="K78" i="36"/>
  <c r="AB78" i="36" s="1"/>
  <c r="E79" i="36"/>
  <c r="P79" i="36" s="1"/>
  <c r="F79" i="36"/>
  <c r="R79" i="36" s="1"/>
  <c r="G79" i="36"/>
  <c r="H79" i="36"/>
  <c r="I79" i="36"/>
  <c r="J79" i="36"/>
  <c r="K79" i="36"/>
  <c r="E80" i="36"/>
  <c r="P80" i="36" s="1"/>
  <c r="F80" i="36"/>
  <c r="G80" i="36"/>
  <c r="H80" i="36"/>
  <c r="I80" i="36"/>
  <c r="J80" i="36"/>
  <c r="K80" i="36"/>
  <c r="E81" i="36"/>
  <c r="F81" i="36"/>
  <c r="R81" i="36" s="1"/>
  <c r="G81" i="36"/>
  <c r="H81" i="36"/>
  <c r="I81" i="36"/>
  <c r="J81" i="36"/>
  <c r="K81" i="36"/>
  <c r="E82" i="36"/>
  <c r="F82" i="36"/>
  <c r="G82" i="36"/>
  <c r="H82" i="36"/>
  <c r="V82" i="36" s="1"/>
  <c r="I82" i="36"/>
  <c r="J82" i="36"/>
  <c r="K82" i="36"/>
  <c r="E83" i="36"/>
  <c r="F83" i="36"/>
  <c r="G83" i="36"/>
  <c r="H83" i="36"/>
  <c r="I83" i="36"/>
  <c r="J83" i="36"/>
  <c r="Z83" i="36" s="1"/>
  <c r="K83" i="36"/>
  <c r="E84" i="36"/>
  <c r="F84" i="36"/>
  <c r="G84" i="36"/>
  <c r="H84" i="36"/>
  <c r="I84" i="36"/>
  <c r="J84" i="36"/>
  <c r="K84" i="36"/>
  <c r="AB84" i="36" s="1"/>
  <c r="P98" i="36" s="1"/>
  <c r="E85" i="36"/>
  <c r="P85" i="36" s="1"/>
  <c r="F85" i="36"/>
  <c r="R85" i="36" s="1"/>
  <c r="G85" i="36"/>
  <c r="H85" i="36"/>
  <c r="V85" i="36" s="1"/>
  <c r="I85" i="36"/>
  <c r="J85" i="36"/>
  <c r="Z85" i="36" s="1"/>
  <c r="K85" i="36"/>
  <c r="E86" i="36"/>
  <c r="F86" i="36"/>
  <c r="G86" i="36"/>
  <c r="H86" i="36"/>
  <c r="I86" i="36"/>
  <c r="J86" i="36"/>
  <c r="K86" i="36"/>
  <c r="K59" i="36"/>
  <c r="AB59" i="36" s="1"/>
  <c r="J59" i="36"/>
  <c r="Z59" i="36" s="1"/>
  <c r="H59" i="36"/>
  <c r="G59" i="36"/>
  <c r="F59" i="36"/>
  <c r="E59" i="36"/>
  <c r="AB85" i="36" l="1"/>
  <c r="AB70" i="36"/>
  <c r="AB66" i="36"/>
  <c r="R64" i="36"/>
  <c r="T70" i="36"/>
  <c r="P69" i="36"/>
  <c r="T62" i="36"/>
  <c r="V71" i="36"/>
  <c r="R70" i="36"/>
  <c r="V67" i="36"/>
  <c r="R75" i="36"/>
  <c r="P59" i="36"/>
  <c r="T84" i="36"/>
  <c r="P94" i="36" s="1"/>
  <c r="X78" i="36"/>
  <c r="T76" i="36"/>
  <c r="AB72" i="36"/>
  <c r="AB81" i="36"/>
  <c r="T77" i="36"/>
  <c r="R76" i="36"/>
  <c r="Z72" i="36"/>
  <c r="V77" i="36"/>
  <c r="P74" i="36"/>
  <c r="Z71" i="36"/>
  <c r="P83" i="36"/>
  <c r="V78" i="36"/>
  <c r="P75" i="36"/>
  <c r="AB73" i="36"/>
  <c r="X80" i="36"/>
  <c r="V79" i="36"/>
  <c r="T78" i="36"/>
  <c r="R77" i="36"/>
  <c r="P76" i="36"/>
  <c r="AB74" i="36"/>
  <c r="Z73" i="36"/>
  <c r="X72" i="36"/>
  <c r="T71" i="36"/>
  <c r="Z64" i="36"/>
  <c r="AB68" i="36"/>
  <c r="V63" i="36"/>
  <c r="R60" i="36"/>
  <c r="V83" i="36"/>
  <c r="AB82" i="36"/>
  <c r="T82" i="36"/>
  <c r="Z81" i="36"/>
  <c r="T69" i="36"/>
  <c r="Z68" i="36"/>
  <c r="P66" i="36"/>
  <c r="P64" i="36"/>
  <c r="T63" i="36"/>
  <c r="Z62" i="36"/>
  <c r="P60" i="36"/>
  <c r="V69" i="36"/>
  <c r="R66" i="36"/>
  <c r="AB62" i="36"/>
  <c r="P81" i="36"/>
  <c r="V80" i="36"/>
  <c r="AB79" i="36"/>
  <c r="T59" i="36"/>
  <c r="P84" i="36"/>
  <c r="P92" i="36" s="1"/>
  <c r="Z66" i="36"/>
  <c r="P62" i="36"/>
  <c r="V84" i="36"/>
  <c r="P95" i="36" s="1"/>
  <c r="AB83" i="36"/>
  <c r="P70" i="36"/>
  <c r="T67" i="36"/>
  <c r="R83" i="36"/>
  <c r="X82" i="36"/>
  <c r="P82" i="36"/>
  <c r="V81" i="36"/>
  <c r="AB80" i="36"/>
  <c r="T80" i="36"/>
  <c r="Z79" i="36"/>
  <c r="P71" i="36"/>
  <c r="T68" i="36"/>
  <c r="Z67" i="36"/>
  <c r="T66" i="36"/>
  <c r="Z65" i="36"/>
  <c r="P65" i="36"/>
  <c r="P63" i="36"/>
  <c r="T60" i="36"/>
  <c r="R59" i="36"/>
  <c r="T85" i="36"/>
  <c r="Z84" i="36"/>
  <c r="P97" i="36" s="1"/>
  <c r="R84" i="36"/>
  <c r="P93" i="36" s="1"/>
  <c r="T81" i="36"/>
  <c r="Z80" i="36"/>
  <c r="R80" i="36"/>
  <c r="V59" i="36"/>
  <c r="T83" i="36"/>
  <c r="Z82" i="36"/>
  <c r="R82" i="36"/>
  <c r="T79" i="36"/>
  <c r="Z78" i="36"/>
  <c r="R78" i="36"/>
  <c r="X77" i="36"/>
  <c r="P77" i="36"/>
  <c r="V76" i="36"/>
  <c r="AB75" i="36"/>
  <c r="T75" i="36"/>
  <c r="Z74" i="36"/>
  <c r="R74" i="36"/>
  <c r="X73" i="36"/>
  <c r="P73" i="36"/>
  <c r="V72" i="36"/>
  <c r="AB71" i="36"/>
  <c r="R71" i="36"/>
  <c r="V70" i="36"/>
  <c r="AB69" i="36"/>
  <c r="R69" i="36"/>
  <c r="V68" i="36"/>
  <c r="AB67" i="36"/>
  <c r="R67" i="36"/>
  <c r="V66" i="36"/>
  <c r="AB65" i="36"/>
  <c r="R65" i="36"/>
  <c r="V64" i="36"/>
  <c r="AB63" i="36"/>
  <c r="R63" i="36"/>
  <c r="V62" i="36"/>
  <c r="AB61" i="36"/>
  <c r="R61" i="36"/>
  <c r="V60" i="36"/>
  <c r="U12" i="35"/>
  <c r="T12" i="35"/>
  <c r="S12" i="35"/>
  <c r="R12" i="35"/>
  <c r="Q12" i="35"/>
  <c r="U11" i="35"/>
  <c r="T11" i="35"/>
  <c r="S11" i="35"/>
  <c r="R11" i="35"/>
  <c r="Q11" i="35"/>
  <c r="U10" i="35"/>
  <c r="T10" i="35"/>
  <c r="S10" i="35"/>
  <c r="R10" i="35"/>
  <c r="Q10" i="35"/>
  <c r="A1" i="36"/>
  <c r="F5" i="17" l="1"/>
  <c r="F6" i="17"/>
  <c r="F7" i="17"/>
  <c r="F8" i="17"/>
  <c r="F9" i="17"/>
  <c r="F10" i="17"/>
  <c r="F11" i="17"/>
  <c r="F12" i="17"/>
  <c r="F13" i="17"/>
  <c r="F14" i="17"/>
  <c r="F15" i="17"/>
  <c r="K15" i="17"/>
  <c r="K14" i="17"/>
  <c r="K13" i="17"/>
  <c r="K12" i="17"/>
  <c r="K11" i="17"/>
  <c r="K10" i="17"/>
  <c r="K9" i="17"/>
  <c r="K8" i="17"/>
  <c r="K7" i="17"/>
  <c r="K6" i="17"/>
  <c r="K5" i="17"/>
  <c r="K12" i="16"/>
  <c r="K6" i="16"/>
  <c r="K7" i="16"/>
  <c r="K8" i="16"/>
  <c r="K9" i="16"/>
  <c r="K10" i="16"/>
  <c r="K11" i="16"/>
  <c r="K13" i="16"/>
  <c r="K14" i="16"/>
  <c r="K15" i="16"/>
  <c r="K5" i="16"/>
  <c r="F6" i="16"/>
  <c r="F7" i="16"/>
  <c r="F8" i="16"/>
  <c r="F9" i="16"/>
  <c r="F10" i="16"/>
  <c r="F11" i="16"/>
  <c r="F12" i="16"/>
  <c r="F13" i="16"/>
  <c r="F14" i="16"/>
  <c r="F15" i="16"/>
  <c r="F5" i="16"/>
  <c r="F10" i="14" l="1"/>
  <c r="F7" i="14"/>
  <c r="F18" i="14"/>
  <c r="F19" i="14"/>
  <c r="F16" i="14"/>
  <c r="F14" i="14"/>
  <c r="F9" i="14"/>
  <c r="F12" i="14"/>
  <c r="F5" i="14"/>
  <c r="F17" i="14"/>
  <c r="F11" i="14"/>
  <c r="F22" i="14"/>
  <c r="F13" i="14"/>
  <c r="F26" i="14"/>
  <c r="F8" i="14"/>
  <c r="F15" i="14"/>
  <c r="F21" i="14"/>
  <c r="F23" i="14"/>
  <c r="F28" i="14"/>
  <c r="F29" i="14"/>
  <c r="F24" i="14"/>
  <c r="F25" i="14"/>
  <c r="F6" i="14"/>
  <c r="F27" i="14"/>
  <c r="F31" i="14"/>
  <c r="F30" i="14"/>
  <c r="F20" i="14"/>
  <c r="P30" i="3" l="1"/>
  <c r="O30" i="3"/>
  <c r="Q30" i="3"/>
  <c r="R30" i="3"/>
  <c r="S30" i="3"/>
  <c r="T30" i="3"/>
  <c r="U30" i="3"/>
  <c r="V30" i="3"/>
  <c r="N30" i="3"/>
  <c r="N29" i="3"/>
  <c r="O29" i="3"/>
  <c r="P29" i="3"/>
  <c r="Q29" i="3"/>
  <c r="R29" i="3"/>
  <c r="S29" i="3"/>
  <c r="T29" i="3"/>
  <c r="U29" i="3"/>
  <c r="V29" i="3"/>
  <c r="O28" i="3"/>
  <c r="P28" i="3"/>
  <c r="Q28" i="3"/>
  <c r="R28" i="3"/>
  <c r="S28" i="3"/>
  <c r="T28" i="3"/>
  <c r="U28" i="3"/>
  <c r="V28" i="3"/>
  <c r="N28" i="3"/>
  <c r="O27" i="3"/>
  <c r="P27" i="3"/>
  <c r="Q27" i="3"/>
  <c r="R27" i="3"/>
  <c r="S27" i="3"/>
  <c r="T27" i="3"/>
  <c r="N27" i="3"/>
  <c r="N22" i="3"/>
  <c r="E38" i="4" l="1"/>
  <c r="E33" i="4"/>
  <c r="E28" i="4"/>
  <c r="E21" i="4"/>
  <c r="O24" i="3" l="1"/>
  <c r="P24" i="3"/>
  <c r="Q24" i="3"/>
  <c r="R24" i="3"/>
  <c r="S24" i="3"/>
  <c r="N24" i="3"/>
  <c r="O23" i="3"/>
  <c r="P23" i="3"/>
  <c r="Q23" i="3"/>
  <c r="R23" i="3"/>
  <c r="S23" i="3"/>
  <c r="N23" i="3"/>
  <c r="O22" i="3"/>
  <c r="P22" i="3"/>
  <c r="Q22" i="3"/>
  <c r="R22" i="3"/>
  <c r="E27" i="1" l="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AP30" i="1"/>
  <c r="AQ30" i="1"/>
  <c r="AR30" i="1"/>
  <c r="AS30" i="1"/>
  <c r="AT30" i="1"/>
  <c r="AU30" i="1"/>
  <c r="AV30" i="1"/>
  <c r="AW30" i="1"/>
  <c r="AX30" i="1"/>
  <c r="AY30"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AP31" i="1"/>
  <c r="AQ31" i="1"/>
  <c r="AR31" i="1"/>
  <c r="AS31" i="1"/>
  <c r="AT31" i="1"/>
  <c r="AU31" i="1"/>
  <c r="AV31" i="1"/>
  <c r="AW31" i="1"/>
  <c r="AX31" i="1"/>
  <c r="AY31"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AC34" i="1"/>
  <c r="AD34" i="1"/>
  <c r="AE34" i="1"/>
  <c r="AF34" i="1"/>
  <c r="AG34" i="1"/>
  <c r="AH34" i="1"/>
  <c r="AI34" i="1"/>
  <c r="AJ34" i="1"/>
  <c r="AK34" i="1"/>
  <c r="AL34" i="1"/>
  <c r="AM34" i="1"/>
  <c r="AN34" i="1"/>
  <c r="AO34" i="1"/>
  <c r="AP34" i="1"/>
  <c r="AQ34" i="1"/>
  <c r="AR34" i="1"/>
  <c r="AS34" i="1"/>
  <c r="AT34" i="1"/>
  <c r="AU34" i="1"/>
  <c r="AV34" i="1"/>
  <c r="AW34" i="1"/>
  <c r="AX34" i="1"/>
  <c r="AY34" i="1"/>
  <c r="AH35" i="1"/>
  <c r="AI35" i="1"/>
  <c r="AJ35" i="1"/>
  <c r="AK35" i="1"/>
  <c r="AL35" i="1"/>
  <c r="AM35" i="1"/>
  <c r="AN35" i="1"/>
  <c r="AO35" i="1"/>
  <c r="AP35" i="1"/>
  <c r="AQ35" i="1"/>
  <c r="AR35" i="1"/>
  <c r="AS35" i="1"/>
  <c r="AT35" i="1"/>
  <c r="AU35" i="1"/>
  <c r="AV35" i="1"/>
  <c r="AW35" i="1"/>
  <c r="AX35" i="1"/>
  <c r="AY35" i="1"/>
  <c r="D27" i="1"/>
  <c r="D28" i="1"/>
  <c r="D29" i="1"/>
  <c r="D30" i="1"/>
  <c r="D31" i="1"/>
  <c r="D32" i="1"/>
</calcChain>
</file>

<file path=xl/comments1.xml><?xml version="1.0" encoding="utf-8"?>
<comments xmlns="http://schemas.openxmlformats.org/spreadsheetml/2006/main">
  <authors>
    <author>MyOECD</author>
  </authors>
  <commentList>
    <comment ref="AY11" authorId="0">
      <text>
        <r>
          <rPr>
            <sz val="9"/>
            <color rgb="FF000000"/>
            <rFont val="Tahoma"/>
            <family val="2"/>
          </rPr>
          <t xml:space="preserve">E: Valeur estimée </t>
        </r>
      </text>
    </comment>
    <comment ref="AY20" authorId="0">
      <text>
        <r>
          <rPr>
            <sz val="9"/>
            <color rgb="FF000000"/>
            <rFont val="Tahoma"/>
            <family val="2"/>
          </rPr>
          <t xml:space="preserve">E: Valeur estimée </t>
        </r>
      </text>
    </comment>
  </commentList>
</comments>
</file>

<file path=xl/comments2.xml><?xml version="1.0" encoding="utf-8"?>
<comments xmlns="http://schemas.openxmlformats.org/spreadsheetml/2006/main">
  <authors>
    <author>MyOECD</author>
  </authors>
  <commentList>
    <comment ref="I54" authorId="0">
      <text>
        <r>
          <rPr>
            <sz val="9"/>
            <color indexed="81"/>
            <rFont val="Tahoma"/>
            <family val="2"/>
          </rPr>
          <t xml:space="preserve">E: Valeur estimée </t>
        </r>
      </text>
    </comment>
  </commentList>
</comments>
</file>

<file path=xl/comments3.xml><?xml version="1.0" encoding="utf-8"?>
<comments xmlns="http://schemas.openxmlformats.org/spreadsheetml/2006/main">
  <authors>
    <author>MyOECD</author>
  </authors>
  <commentList>
    <comment ref="AW8" authorId="0">
      <text>
        <r>
          <rPr>
            <sz val="9"/>
            <color indexed="81"/>
            <rFont val="Tahoma"/>
            <family val="2"/>
          </rPr>
          <t xml:space="preserve">E: Valeur estimée </t>
        </r>
      </text>
    </comment>
    <comment ref="AX8" authorId="0">
      <text>
        <r>
          <rPr>
            <sz val="9"/>
            <color indexed="81"/>
            <rFont val="Tahoma"/>
            <family val="2"/>
          </rPr>
          <t xml:space="preserve">E: Valeur estimée </t>
        </r>
      </text>
    </comment>
    <comment ref="AY8" authorId="0">
      <text>
        <r>
          <rPr>
            <sz val="9"/>
            <color indexed="81"/>
            <rFont val="Tahoma"/>
            <family val="2"/>
          </rPr>
          <t xml:space="preserve">E: Valeur estimée </t>
        </r>
      </text>
    </comment>
    <comment ref="AZ8" authorId="0">
      <text>
        <r>
          <rPr>
            <sz val="9"/>
            <color indexed="81"/>
            <rFont val="Tahoma"/>
            <family val="2"/>
          </rPr>
          <t xml:space="preserve">E: Valeur estimée </t>
        </r>
      </text>
    </comment>
    <comment ref="AW9" authorId="0">
      <text>
        <r>
          <rPr>
            <sz val="9"/>
            <color indexed="81"/>
            <rFont val="Tahoma"/>
            <family val="2"/>
          </rPr>
          <t xml:space="preserve">E: Valeur estimée </t>
        </r>
      </text>
    </comment>
    <comment ref="AX9" authorId="0">
      <text>
        <r>
          <rPr>
            <sz val="9"/>
            <color indexed="81"/>
            <rFont val="Tahoma"/>
            <family val="2"/>
          </rPr>
          <t xml:space="preserve">E: Valeur estimée </t>
        </r>
      </text>
    </comment>
    <comment ref="AY9" authorId="0">
      <text>
        <r>
          <rPr>
            <sz val="9"/>
            <color indexed="81"/>
            <rFont val="Tahoma"/>
            <family val="2"/>
          </rPr>
          <t xml:space="preserve">E: Valeur estimée </t>
        </r>
      </text>
    </comment>
    <comment ref="AZ9" authorId="0">
      <text>
        <r>
          <rPr>
            <sz val="9"/>
            <color indexed="81"/>
            <rFont val="Tahoma"/>
            <family val="2"/>
          </rPr>
          <t xml:space="preserve">E: Valeur estimée </t>
        </r>
      </text>
    </comment>
    <comment ref="C10" authorId="0">
      <text>
        <r>
          <rPr>
            <sz val="9"/>
            <color rgb="FF000000"/>
            <rFont val="Tahoma"/>
            <family val="2"/>
          </rPr>
          <t xml:space="preserve">B: Rupture </t>
        </r>
      </text>
    </comment>
    <comment ref="F10" authorId="0">
      <text>
        <r>
          <rPr>
            <sz val="9"/>
            <color rgb="FF000000"/>
            <rFont val="Tahoma"/>
            <family val="2"/>
          </rPr>
          <t xml:space="preserve">B: Rupture </t>
        </r>
      </text>
    </comment>
    <comment ref="O10" authorId="0">
      <text>
        <r>
          <rPr>
            <sz val="9"/>
            <color rgb="FF000000"/>
            <rFont val="Tahoma"/>
            <family val="2"/>
          </rPr>
          <t xml:space="preserve">D: Différence de méthodologie </t>
        </r>
      </text>
    </comment>
    <comment ref="P10" authorId="0">
      <text>
        <r>
          <rPr>
            <sz val="9"/>
            <color rgb="FF000000"/>
            <rFont val="Tahoma"/>
            <family val="2"/>
          </rPr>
          <t xml:space="preserve">D: Différence de méthodologie </t>
        </r>
      </text>
    </comment>
    <comment ref="R10" authorId="0">
      <text>
        <r>
          <rPr>
            <sz val="9"/>
            <color rgb="FF000000"/>
            <rFont val="Tahoma"/>
            <family val="2"/>
          </rPr>
          <t xml:space="preserve">D: Différence de méthodologie </t>
        </r>
      </text>
    </comment>
    <comment ref="Y10" authorId="0">
      <text>
        <r>
          <rPr>
            <sz val="9"/>
            <color rgb="FF000000"/>
            <rFont val="Tahoma"/>
            <family val="2"/>
          </rPr>
          <t xml:space="preserve">D: Différence de méthodologie </t>
        </r>
      </text>
    </comment>
    <comment ref="AA10" authorId="0">
      <text>
        <r>
          <rPr>
            <sz val="9"/>
            <color rgb="FF000000"/>
            <rFont val="Tahoma"/>
            <family val="2"/>
          </rPr>
          <t xml:space="preserve">B: Rupture E: Valeur estimée </t>
        </r>
      </text>
    </comment>
    <comment ref="AB10" authorId="0">
      <text>
        <r>
          <rPr>
            <sz val="9"/>
            <color rgb="FF000000"/>
            <rFont val="Tahoma"/>
            <family val="2"/>
          </rPr>
          <t xml:space="preserve">B: Rupture E: Valeur estimée </t>
        </r>
      </text>
    </comment>
    <comment ref="AC10" authorId="0">
      <text>
        <r>
          <rPr>
            <sz val="9"/>
            <color rgb="FF000000"/>
            <rFont val="Tahoma"/>
            <family val="2"/>
          </rPr>
          <t xml:space="preserve">B: Rupture E: Valeur estimée </t>
        </r>
      </text>
    </comment>
    <comment ref="AD10" authorId="0">
      <text>
        <r>
          <rPr>
            <sz val="9"/>
            <color rgb="FF000000"/>
            <rFont val="Tahoma"/>
            <family val="2"/>
          </rPr>
          <t xml:space="preserve">B: Rupture E: Valeur estimée </t>
        </r>
      </text>
    </comment>
    <comment ref="AE10" authorId="0">
      <text>
        <r>
          <rPr>
            <sz val="9"/>
            <color rgb="FF000000"/>
            <rFont val="Tahoma"/>
            <family val="2"/>
          </rPr>
          <t xml:space="preserve">B: Rupture E: Valeur estimée </t>
        </r>
      </text>
    </comment>
    <comment ref="AF10" authorId="0">
      <text>
        <r>
          <rPr>
            <sz val="9"/>
            <color rgb="FF000000"/>
            <rFont val="Tahoma"/>
            <family val="2"/>
          </rPr>
          <t xml:space="preserve">B: Rupture E: Valeur estimée </t>
        </r>
      </text>
    </comment>
    <comment ref="AG10" authorId="0">
      <text>
        <r>
          <rPr>
            <sz val="9"/>
            <color rgb="FF000000"/>
            <rFont val="Tahoma"/>
            <family val="2"/>
          </rPr>
          <t xml:space="preserve">B: Rupture </t>
        </r>
      </text>
    </comment>
    <comment ref="AJ10" authorId="0">
      <text>
        <r>
          <rPr>
            <sz val="9"/>
            <color rgb="FF000000"/>
            <rFont val="Tahoma"/>
            <family val="2"/>
          </rPr>
          <t xml:space="preserve">B: Rupture E: Valeur estimée </t>
        </r>
      </text>
    </comment>
    <comment ref="AM10" authorId="0">
      <text>
        <r>
          <rPr>
            <sz val="9"/>
            <color rgb="FF000000"/>
            <rFont val="Tahoma"/>
            <family val="2"/>
          </rPr>
          <t xml:space="preserve">D: Différence de méthodologie </t>
        </r>
      </text>
    </comment>
    <comment ref="AN10" authorId="0">
      <text>
        <r>
          <rPr>
            <sz val="9"/>
            <color rgb="FF000000"/>
            <rFont val="Tahoma"/>
            <family val="2"/>
          </rPr>
          <t xml:space="preserve">D: Différence de méthodologie w: Inclut des données d'une autre catégorie </t>
        </r>
      </text>
    </comment>
    <comment ref="AO10" authorId="0">
      <text>
        <r>
          <rPr>
            <sz val="9"/>
            <color rgb="FF000000"/>
            <rFont val="Tahoma"/>
            <family val="2"/>
          </rPr>
          <t xml:space="preserve">k: Données incluses dans une autre catégorie </t>
        </r>
      </text>
    </comment>
    <comment ref="AP10" authorId="0">
      <text>
        <r>
          <rPr>
            <sz val="9"/>
            <color rgb="FF000000"/>
            <rFont val="Tahoma"/>
            <family val="2"/>
          </rPr>
          <t xml:space="preserve">D: Différence de méthodologie </t>
        </r>
      </text>
    </comment>
    <comment ref="AQ10" authorId="0">
      <text>
        <r>
          <rPr>
            <sz val="9"/>
            <color rgb="FF000000"/>
            <rFont val="Tahoma"/>
            <family val="2"/>
          </rPr>
          <t xml:space="preserve">D: Différence de méthodologie </t>
        </r>
      </text>
    </comment>
    <comment ref="AR10" authorId="0">
      <text>
        <r>
          <rPr>
            <sz val="9"/>
            <color rgb="FF000000"/>
            <rFont val="Tahoma"/>
            <family val="2"/>
          </rPr>
          <t xml:space="preserve">D: Différence de méthodologie </t>
        </r>
      </text>
    </comment>
    <comment ref="AW10" authorId="0">
      <text>
        <r>
          <rPr>
            <sz val="9"/>
            <color indexed="81"/>
            <rFont val="Tahoma"/>
            <family val="2"/>
          </rPr>
          <t xml:space="preserve">E: Valeur estimée </t>
        </r>
      </text>
    </comment>
    <comment ref="AX10" authorId="0">
      <text>
        <r>
          <rPr>
            <sz val="9"/>
            <color indexed="81"/>
            <rFont val="Tahoma"/>
            <family val="2"/>
          </rPr>
          <t xml:space="preserve">E: Valeur estimée </t>
        </r>
      </text>
    </comment>
    <comment ref="AY10" authorId="0">
      <text>
        <r>
          <rPr>
            <sz val="9"/>
            <color indexed="81"/>
            <rFont val="Tahoma"/>
            <family val="2"/>
          </rPr>
          <t xml:space="preserve">E: Valeur estimée </t>
        </r>
      </text>
    </comment>
    <comment ref="AZ10" authorId="0">
      <text>
        <r>
          <rPr>
            <sz val="9"/>
            <color indexed="81"/>
            <rFont val="Tahoma"/>
            <family val="2"/>
          </rPr>
          <t xml:space="preserve">E: Valeur estimée </t>
        </r>
      </text>
    </comment>
    <comment ref="I11" authorId="0">
      <text>
        <r>
          <rPr>
            <sz val="9"/>
            <color rgb="FF000000"/>
            <rFont val="Tahoma"/>
            <family val="2"/>
          </rPr>
          <t xml:space="preserve">E: Valeur estimée </t>
        </r>
      </text>
    </comment>
    <comment ref="J11" authorId="0">
      <text>
        <r>
          <rPr>
            <sz val="9"/>
            <color rgb="FF000000"/>
            <rFont val="Tahoma"/>
            <family val="2"/>
          </rPr>
          <t xml:space="preserve">E: Valeur estimée </t>
        </r>
      </text>
    </comment>
    <comment ref="K11" authorId="0">
      <text>
        <r>
          <rPr>
            <sz val="9"/>
            <color rgb="FF000000"/>
            <rFont val="Tahoma"/>
            <family val="2"/>
          </rPr>
          <t xml:space="preserve">E: Valeur estimée </t>
        </r>
      </text>
    </comment>
    <comment ref="L11" authorId="0">
      <text>
        <r>
          <rPr>
            <sz val="9"/>
            <color rgb="FF000000"/>
            <rFont val="Tahoma"/>
            <family val="2"/>
          </rPr>
          <t xml:space="preserve">E: Valeur estimée </t>
        </r>
      </text>
    </comment>
    <comment ref="N11" authorId="0">
      <text>
        <r>
          <rPr>
            <sz val="9"/>
            <color rgb="FF000000"/>
            <rFont val="Tahoma"/>
            <family val="2"/>
          </rPr>
          <t xml:space="preserve">E: Valeur estimée </t>
        </r>
      </text>
    </comment>
    <comment ref="O11" authorId="0">
      <text>
        <r>
          <rPr>
            <sz val="9"/>
            <color rgb="FF000000"/>
            <rFont val="Tahoma"/>
            <family val="2"/>
          </rPr>
          <t xml:space="preserve">D: Différence de méthodologie </t>
        </r>
      </text>
    </comment>
    <comment ref="P11" authorId="0">
      <text>
        <r>
          <rPr>
            <sz val="9"/>
            <color rgb="FF000000"/>
            <rFont val="Tahoma"/>
            <family val="2"/>
          </rPr>
          <t xml:space="preserve">D: Différence de méthodologie </t>
        </r>
      </text>
    </comment>
    <comment ref="R11" authorId="0">
      <text>
        <r>
          <rPr>
            <sz val="9"/>
            <color rgb="FF000000"/>
            <rFont val="Tahoma"/>
            <family val="2"/>
          </rPr>
          <t xml:space="preserve">D: Différence de méthodologie </t>
        </r>
      </text>
    </comment>
    <comment ref="Y11" authorId="0">
      <text>
        <r>
          <rPr>
            <sz val="9"/>
            <color rgb="FF000000"/>
            <rFont val="Tahoma"/>
            <family val="2"/>
          </rPr>
          <t xml:space="preserve">D: Différence de méthodologie </t>
        </r>
      </text>
    </comment>
    <comment ref="AM11" authorId="0">
      <text>
        <r>
          <rPr>
            <sz val="9"/>
            <color rgb="FF000000"/>
            <rFont val="Tahoma"/>
            <family val="2"/>
          </rPr>
          <t xml:space="preserve">D: Différence de méthodologie </t>
        </r>
      </text>
    </comment>
    <comment ref="AN11" authorId="0">
      <text>
        <r>
          <rPr>
            <sz val="9"/>
            <color rgb="FF000000"/>
            <rFont val="Tahoma"/>
            <family val="2"/>
          </rPr>
          <t xml:space="preserve">D: Différence de méthodologie w: Inclut des données d'une autre catégorie </t>
        </r>
      </text>
    </comment>
    <comment ref="AO11" authorId="0">
      <text>
        <r>
          <rPr>
            <sz val="9"/>
            <color rgb="FF000000"/>
            <rFont val="Tahoma"/>
            <family val="2"/>
          </rPr>
          <t xml:space="preserve">k: Données incluses dans une autre catégorie </t>
        </r>
      </text>
    </comment>
    <comment ref="AP11" authorId="0">
      <text>
        <r>
          <rPr>
            <sz val="9"/>
            <color rgb="FF000000"/>
            <rFont val="Tahoma"/>
            <family val="2"/>
          </rPr>
          <t xml:space="preserve">D: Différence de méthodologie </t>
        </r>
      </text>
    </comment>
    <comment ref="AQ11" authorId="0">
      <text>
        <r>
          <rPr>
            <sz val="9"/>
            <color rgb="FF000000"/>
            <rFont val="Tahoma"/>
            <family val="2"/>
          </rPr>
          <t xml:space="preserve">D: Différence de méthodologie </t>
        </r>
      </text>
    </comment>
    <comment ref="AR11" authorId="0">
      <text>
        <r>
          <rPr>
            <sz val="9"/>
            <color rgb="FF000000"/>
            <rFont val="Tahoma"/>
            <family val="2"/>
          </rPr>
          <t xml:space="preserve">D: Différence de méthodologie </t>
        </r>
      </text>
    </comment>
    <comment ref="AW11" authorId="0">
      <text>
        <r>
          <rPr>
            <sz val="9"/>
            <color indexed="81"/>
            <rFont val="Tahoma"/>
            <family val="2"/>
          </rPr>
          <t xml:space="preserve">E: Valeur estimée </t>
        </r>
      </text>
    </comment>
    <comment ref="AX11" authorId="0">
      <text>
        <r>
          <rPr>
            <sz val="9"/>
            <color indexed="81"/>
            <rFont val="Tahoma"/>
            <family val="2"/>
          </rPr>
          <t xml:space="preserve">E: Valeur estimée </t>
        </r>
      </text>
    </comment>
    <comment ref="AY11" authorId="0">
      <text>
        <r>
          <rPr>
            <sz val="9"/>
            <color indexed="81"/>
            <rFont val="Tahoma"/>
            <family val="2"/>
          </rPr>
          <t xml:space="preserve">E: Valeur estimée </t>
        </r>
      </text>
    </comment>
    <comment ref="AZ11" authorId="0">
      <text>
        <r>
          <rPr>
            <sz val="9"/>
            <color indexed="81"/>
            <rFont val="Tahoma"/>
            <family val="2"/>
          </rPr>
          <t xml:space="preserve">E: Valeur estimée </t>
        </r>
      </text>
    </comment>
    <comment ref="O12" authorId="0">
      <text>
        <r>
          <rPr>
            <sz val="9"/>
            <color rgb="FF000000"/>
            <rFont val="Tahoma"/>
            <family val="2"/>
          </rPr>
          <t xml:space="preserve">D: Différence de méthodologie </t>
        </r>
      </text>
    </comment>
    <comment ref="P12" authorId="0">
      <text>
        <r>
          <rPr>
            <sz val="9"/>
            <color rgb="FF000000"/>
            <rFont val="Tahoma"/>
            <family val="2"/>
          </rPr>
          <t xml:space="preserve">D: Différence de méthodologie </t>
        </r>
      </text>
    </comment>
    <comment ref="R12" authorId="0">
      <text>
        <r>
          <rPr>
            <sz val="9"/>
            <color rgb="FF000000"/>
            <rFont val="Tahoma"/>
            <family val="2"/>
          </rPr>
          <t xml:space="preserve">D: Différence de méthodologie </t>
        </r>
      </text>
    </comment>
    <comment ref="Y12" authorId="0">
      <text>
        <r>
          <rPr>
            <sz val="9"/>
            <color rgb="FF000000"/>
            <rFont val="Tahoma"/>
            <family val="2"/>
          </rPr>
          <t xml:space="preserve">D: Différence de méthodologie </t>
        </r>
      </text>
    </comment>
    <comment ref="AA12" authorId="0">
      <text>
        <r>
          <rPr>
            <sz val="9"/>
            <color rgb="FF000000"/>
            <rFont val="Tahoma"/>
            <family val="2"/>
          </rPr>
          <t xml:space="preserve">E: Valeur estimée </t>
        </r>
      </text>
    </comment>
    <comment ref="AB12" authorId="0">
      <text>
        <r>
          <rPr>
            <sz val="9"/>
            <color rgb="FF000000"/>
            <rFont val="Tahoma"/>
            <family val="2"/>
          </rPr>
          <t xml:space="preserve">E: Valeur estimée </t>
        </r>
      </text>
    </comment>
    <comment ref="AC12" authorId="0">
      <text>
        <r>
          <rPr>
            <sz val="9"/>
            <color rgb="FF000000"/>
            <rFont val="Tahoma"/>
            <family val="2"/>
          </rPr>
          <t xml:space="preserve">E: Valeur estimée </t>
        </r>
      </text>
    </comment>
    <comment ref="AD12" authorId="0">
      <text>
        <r>
          <rPr>
            <sz val="9"/>
            <color rgb="FF000000"/>
            <rFont val="Tahoma"/>
            <family val="2"/>
          </rPr>
          <t xml:space="preserve">E: Valeur estimée </t>
        </r>
      </text>
    </comment>
    <comment ref="AE12" authorId="0">
      <text>
        <r>
          <rPr>
            <sz val="9"/>
            <color rgb="FF000000"/>
            <rFont val="Tahoma"/>
            <family val="2"/>
          </rPr>
          <t xml:space="preserve">E: Valeur estimée </t>
        </r>
      </text>
    </comment>
    <comment ref="AF12" authorId="0">
      <text>
        <r>
          <rPr>
            <sz val="9"/>
            <color rgb="FF000000"/>
            <rFont val="Tahoma"/>
            <family val="2"/>
          </rPr>
          <t xml:space="preserve">E: Valeur estimée </t>
        </r>
      </text>
    </comment>
    <comment ref="AJ12" authorId="0">
      <text>
        <r>
          <rPr>
            <sz val="9"/>
            <color rgb="FF000000"/>
            <rFont val="Tahoma"/>
            <family val="2"/>
          </rPr>
          <t xml:space="preserve">E: Valeur estimée </t>
        </r>
      </text>
    </comment>
    <comment ref="AM12" authorId="0">
      <text>
        <r>
          <rPr>
            <sz val="9"/>
            <color rgb="FF000000"/>
            <rFont val="Tahoma"/>
            <family val="2"/>
          </rPr>
          <t xml:space="preserve">D: Différence de méthodologie </t>
        </r>
      </text>
    </comment>
    <comment ref="AN12" authorId="0">
      <text>
        <r>
          <rPr>
            <sz val="9"/>
            <color rgb="FF000000"/>
            <rFont val="Tahoma"/>
            <family val="2"/>
          </rPr>
          <t xml:space="preserve">D: Différence de méthodologie w: Inclut des données d'une autre catégorie </t>
        </r>
      </text>
    </comment>
    <comment ref="AO12" authorId="0">
      <text>
        <r>
          <rPr>
            <sz val="9"/>
            <color rgb="FF000000"/>
            <rFont val="Tahoma"/>
            <family val="2"/>
          </rPr>
          <t xml:space="preserve">k: Données incluses dans une autre catégorie </t>
        </r>
      </text>
    </comment>
    <comment ref="AP12" authorId="0">
      <text>
        <r>
          <rPr>
            <sz val="9"/>
            <color rgb="FF000000"/>
            <rFont val="Tahoma"/>
            <family val="2"/>
          </rPr>
          <t xml:space="preserve">D: Différence de méthodologie </t>
        </r>
      </text>
    </comment>
    <comment ref="AQ12" authorId="0">
      <text>
        <r>
          <rPr>
            <sz val="9"/>
            <color rgb="FF000000"/>
            <rFont val="Tahoma"/>
            <family val="2"/>
          </rPr>
          <t xml:space="preserve">D: Différence de méthodologie </t>
        </r>
      </text>
    </comment>
    <comment ref="AR12" authorId="0">
      <text>
        <r>
          <rPr>
            <sz val="9"/>
            <color rgb="FF000000"/>
            <rFont val="Tahoma"/>
            <family val="2"/>
          </rPr>
          <t xml:space="preserve">D: Différence de méthodologie </t>
        </r>
      </text>
    </comment>
    <comment ref="AW12" authorId="0">
      <text>
        <r>
          <rPr>
            <sz val="9"/>
            <color indexed="81"/>
            <rFont val="Tahoma"/>
            <family val="2"/>
          </rPr>
          <t xml:space="preserve">E: Valeur estimée </t>
        </r>
      </text>
    </comment>
    <comment ref="AX12" authorId="0">
      <text>
        <r>
          <rPr>
            <sz val="9"/>
            <color indexed="81"/>
            <rFont val="Tahoma"/>
            <family val="2"/>
          </rPr>
          <t xml:space="preserve">E: Valeur estimée </t>
        </r>
      </text>
    </comment>
    <comment ref="AY12" authorId="0">
      <text>
        <r>
          <rPr>
            <sz val="9"/>
            <color indexed="81"/>
            <rFont val="Tahoma"/>
            <family val="2"/>
          </rPr>
          <t xml:space="preserve">E: Valeur estimée </t>
        </r>
      </text>
    </comment>
    <comment ref="AZ12" authorId="0">
      <text>
        <r>
          <rPr>
            <sz val="9"/>
            <color indexed="81"/>
            <rFont val="Tahoma"/>
            <family val="2"/>
          </rPr>
          <t xml:space="preserve">E: Valeur estimée </t>
        </r>
      </text>
    </comment>
    <comment ref="I13" authorId="0">
      <text>
        <r>
          <rPr>
            <sz val="9"/>
            <color rgb="FF000000"/>
            <rFont val="Tahoma"/>
            <family val="2"/>
          </rPr>
          <t xml:space="preserve">E: Valeur estimée </t>
        </r>
      </text>
    </comment>
    <comment ref="J13" authorId="0">
      <text>
        <r>
          <rPr>
            <sz val="9"/>
            <color rgb="FF000000"/>
            <rFont val="Tahoma"/>
            <family val="2"/>
          </rPr>
          <t xml:space="preserve">E: Valeur estimée </t>
        </r>
      </text>
    </comment>
    <comment ref="K13" authorId="0">
      <text>
        <r>
          <rPr>
            <sz val="9"/>
            <color rgb="FF000000"/>
            <rFont val="Tahoma"/>
            <family val="2"/>
          </rPr>
          <t xml:space="preserve">E: Valeur estimée </t>
        </r>
      </text>
    </comment>
    <comment ref="L13" authorId="0">
      <text>
        <r>
          <rPr>
            <sz val="9"/>
            <color rgb="FF000000"/>
            <rFont val="Tahoma"/>
            <family val="2"/>
          </rPr>
          <t xml:space="preserve">E: Valeur estimée </t>
        </r>
      </text>
    </comment>
    <comment ref="N13" authorId="0">
      <text>
        <r>
          <rPr>
            <sz val="9"/>
            <color rgb="FF000000"/>
            <rFont val="Tahoma"/>
            <family val="2"/>
          </rPr>
          <t xml:space="preserve">E: Valeur estimée </t>
        </r>
      </text>
    </comment>
    <comment ref="O13" authorId="0">
      <text>
        <r>
          <rPr>
            <sz val="9"/>
            <color rgb="FF000000"/>
            <rFont val="Tahoma"/>
            <family val="2"/>
          </rPr>
          <t xml:space="preserve">D: Différence de méthodologie </t>
        </r>
      </text>
    </comment>
    <comment ref="P13" authorId="0">
      <text>
        <r>
          <rPr>
            <sz val="9"/>
            <color rgb="FF000000"/>
            <rFont val="Tahoma"/>
            <family val="2"/>
          </rPr>
          <t xml:space="preserve">D: Différence de méthodologie </t>
        </r>
      </text>
    </comment>
    <comment ref="R13" authorId="0">
      <text>
        <r>
          <rPr>
            <sz val="9"/>
            <color rgb="FF000000"/>
            <rFont val="Tahoma"/>
            <family val="2"/>
          </rPr>
          <t xml:space="preserve">D: Différence de méthodologie </t>
        </r>
      </text>
    </comment>
    <comment ref="Y13" authorId="0">
      <text>
        <r>
          <rPr>
            <sz val="9"/>
            <color rgb="FF000000"/>
            <rFont val="Tahoma"/>
            <family val="2"/>
          </rPr>
          <t xml:space="preserve">D: Différence de méthodologie </t>
        </r>
      </text>
    </comment>
    <comment ref="AM13" authorId="0">
      <text>
        <r>
          <rPr>
            <sz val="9"/>
            <color rgb="FF000000"/>
            <rFont val="Tahoma"/>
            <family val="2"/>
          </rPr>
          <t xml:space="preserve">D: Différence de méthodologie </t>
        </r>
      </text>
    </comment>
    <comment ref="AN13" authorId="0">
      <text>
        <r>
          <rPr>
            <sz val="9"/>
            <color rgb="FF000000"/>
            <rFont val="Tahoma"/>
            <family val="2"/>
          </rPr>
          <t xml:space="preserve">D: Différence de méthodologie w: Inclut des données d'une autre catégorie </t>
        </r>
      </text>
    </comment>
    <comment ref="AO13" authorId="0">
      <text>
        <r>
          <rPr>
            <sz val="9"/>
            <color rgb="FF000000"/>
            <rFont val="Tahoma"/>
            <family val="2"/>
          </rPr>
          <t xml:space="preserve">k: Données incluses dans une autre catégorie </t>
        </r>
      </text>
    </comment>
    <comment ref="AP13" authorId="0">
      <text>
        <r>
          <rPr>
            <sz val="9"/>
            <color rgb="FF000000"/>
            <rFont val="Tahoma"/>
            <family val="2"/>
          </rPr>
          <t xml:space="preserve">D: Différence de méthodologie </t>
        </r>
      </text>
    </comment>
    <comment ref="AQ13" authorId="0">
      <text>
        <r>
          <rPr>
            <sz val="9"/>
            <color rgb="FF000000"/>
            <rFont val="Tahoma"/>
            <family val="2"/>
          </rPr>
          <t xml:space="preserve">D: Différence de méthodologie </t>
        </r>
      </text>
    </comment>
    <comment ref="AR13" authorId="0">
      <text>
        <r>
          <rPr>
            <sz val="9"/>
            <color rgb="FF000000"/>
            <rFont val="Tahoma"/>
            <family val="2"/>
          </rPr>
          <t xml:space="preserve">D: Différence de méthodologie </t>
        </r>
      </text>
    </comment>
    <comment ref="AW13" authorId="0">
      <text>
        <r>
          <rPr>
            <sz val="9"/>
            <color indexed="81"/>
            <rFont val="Tahoma"/>
            <family val="2"/>
          </rPr>
          <t xml:space="preserve">E: Valeur estimée </t>
        </r>
      </text>
    </comment>
    <comment ref="AX13" authorId="0">
      <text>
        <r>
          <rPr>
            <sz val="9"/>
            <color indexed="81"/>
            <rFont val="Tahoma"/>
            <family val="2"/>
          </rPr>
          <t xml:space="preserve">E: Valeur estimée </t>
        </r>
      </text>
    </comment>
    <comment ref="AY13" authorId="0">
      <text>
        <r>
          <rPr>
            <sz val="9"/>
            <color indexed="81"/>
            <rFont val="Tahoma"/>
            <family val="2"/>
          </rPr>
          <t xml:space="preserve">E: Valeur estimée </t>
        </r>
      </text>
    </comment>
    <comment ref="AZ13" authorId="0">
      <text>
        <r>
          <rPr>
            <sz val="9"/>
            <color indexed="81"/>
            <rFont val="Tahoma"/>
            <family val="2"/>
          </rPr>
          <t xml:space="preserve">E: Valeur estimée </t>
        </r>
      </text>
    </comment>
    <comment ref="O14" authorId="0">
      <text>
        <r>
          <rPr>
            <sz val="9"/>
            <color rgb="FF000000"/>
            <rFont val="Tahoma"/>
            <family val="2"/>
          </rPr>
          <t xml:space="preserve">D: Différence de méthodologie </t>
        </r>
      </text>
    </comment>
    <comment ref="P14" authorId="0">
      <text>
        <r>
          <rPr>
            <sz val="9"/>
            <color rgb="FF000000"/>
            <rFont val="Tahoma"/>
            <family val="2"/>
          </rPr>
          <t xml:space="preserve">D: Différence de méthodologie </t>
        </r>
      </text>
    </comment>
    <comment ref="R14" authorId="0">
      <text>
        <r>
          <rPr>
            <sz val="9"/>
            <color rgb="FF000000"/>
            <rFont val="Tahoma"/>
            <family val="2"/>
          </rPr>
          <t xml:space="preserve">D: Différence de méthodologie </t>
        </r>
      </text>
    </comment>
    <comment ref="Y14" authorId="0">
      <text>
        <r>
          <rPr>
            <sz val="9"/>
            <color rgb="FF000000"/>
            <rFont val="Tahoma"/>
            <family val="2"/>
          </rPr>
          <t xml:space="preserve">D: Différence de méthodologie </t>
        </r>
      </text>
    </comment>
    <comment ref="AA14" authorId="0">
      <text>
        <r>
          <rPr>
            <sz val="9"/>
            <color rgb="FF000000"/>
            <rFont val="Tahoma"/>
            <family val="2"/>
          </rPr>
          <t xml:space="preserve">E: Valeur estimée </t>
        </r>
      </text>
    </comment>
    <comment ref="AB14" authorId="0">
      <text>
        <r>
          <rPr>
            <sz val="9"/>
            <color rgb="FF000000"/>
            <rFont val="Tahoma"/>
            <family val="2"/>
          </rPr>
          <t xml:space="preserve">E: Valeur estimée </t>
        </r>
      </text>
    </comment>
    <comment ref="AC14" authorId="0">
      <text>
        <r>
          <rPr>
            <sz val="9"/>
            <color rgb="FF000000"/>
            <rFont val="Tahoma"/>
            <family val="2"/>
          </rPr>
          <t xml:space="preserve">E: Valeur estimée </t>
        </r>
      </text>
    </comment>
    <comment ref="AD14" authorId="0">
      <text>
        <r>
          <rPr>
            <sz val="9"/>
            <color rgb="FF000000"/>
            <rFont val="Tahoma"/>
            <family val="2"/>
          </rPr>
          <t xml:space="preserve">E: Valeur estimée </t>
        </r>
      </text>
    </comment>
    <comment ref="AE14" authorId="0">
      <text>
        <r>
          <rPr>
            <sz val="9"/>
            <color rgb="FF000000"/>
            <rFont val="Tahoma"/>
            <family val="2"/>
          </rPr>
          <t xml:space="preserve">E: Valeur estimée </t>
        </r>
      </text>
    </comment>
    <comment ref="AF14" authorId="0">
      <text>
        <r>
          <rPr>
            <sz val="9"/>
            <color rgb="FF000000"/>
            <rFont val="Tahoma"/>
            <family val="2"/>
          </rPr>
          <t xml:space="preserve">E: Valeur estimée </t>
        </r>
      </text>
    </comment>
    <comment ref="AG14" authorId="0">
      <text>
        <r>
          <rPr>
            <sz val="9"/>
            <color rgb="FF000000"/>
            <rFont val="Tahoma"/>
            <family val="2"/>
          </rPr>
          <t xml:space="preserve">B: Rupture </t>
        </r>
      </text>
    </comment>
    <comment ref="AH14" authorId="0">
      <text>
        <r>
          <rPr>
            <sz val="9"/>
            <color rgb="FF000000"/>
            <rFont val="Tahoma"/>
            <family val="2"/>
          </rPr>
          <t xml:space="preserve">B: Rupture </t>
        </r>
      </text>
    </comment>
    <comment ref="AI14" authorId="0">
      <text>
        <r>
          <rPr>
            <sz val="9"/>
            <color rgb="FF000000"/>
            <rFont val="Tahoma"/>
            <family val="2"/>
          </rPr>
          <t xml:space="preserve">B: Rupture </t>
        </r>
      </text>
    </comment>
    <comment ref="AL14" authorId="0">
      <text>
        <r>
          <rPr>
            <sz val="9"/>
            <color rgb="FF000000"/>
            <rFont val="Tahoma"/>
            <family val="2"/>
          </rPr>
          <t xml:space="preserve">B: Rupture </t>
        </r>
      </text>
    </comment>
    <comment ref="AM14" authorId="0">
      <text>
        <r>
          <rPr>
            <sz val="9"/>
            <color rgb="FF000000"/>
            <rFont val="Tahoma"/>
            <family val="2"/>
          </rPr>
          <t xml:space="preserve">D: Différence de méthodologie </t>
        </r>
      </text>
    </comment>
    <comment ref="AN14" authorId="0">
      <text>
        <r>
          <rPr>
            <sz val="9"/>
            <color rgb="FF000000"/>
            <rFont val="Tahoma"/>
            <family val="2"/>
          </rPr>
          <t xml:space="preserve">D: Différence de méthodologie w: Inclut des données d'une autre catégorie </t>
        </r>
      </text>
    </comment>
    <comment ref="AO14" authorId="0">
      <text>
        <r>
          <rPr>
            <sz val="9"/>
            <color rgb="FF000000"/>
            <rFont val="Tahoma"/>
            <family val="2"/>
          </rPr>
          <t xml:space="preserve">k: Données incluses dans une autre catégorie </t>
        </r>
      </text>
    </comment>
    <comment ref="AP14" authorId="0">
      <text>
        <r>
          <rPr>
            <sz val="9"/>
            <color rgb="FF000000"/>
            <rFont val="Tahoma"/>
            <family val="2"/>
          </rPr>
          <t xml:space="preserve">D: Différence de méthodologie </t>
        </r>
      </text>
    </comment>
    <comment ref="AQ14" authorId="0">
      <text>
        <r>
          <rPr>
            <sz val="9"/>
            <color rgb="FF000000"/>
            <rFont val="Tahoma"/>
            <family val="2"/>
          </rPr>
          <t xml:space="preserve">D: Différence de méthodologie </t>
        </r>
      </text>
    </comment>
    <comment ref="AR14" authorId="0">
      <text>
        <r>
          <rPr>
            <sz val="9"/>
            <color rgb="FF000000"/>
            <rFont val="Tahoma"/>
            <family val="2"/>
          </rPr>
          <t xml:space="preserve">D: Différence de méthodologie </t>
        </r>
      </text>
    </comment>
    <comment ref="AW14" authorId="0">
      <text>
        <r>
          <rPr>
            <sz val="9"/>
            <color indexed="81"/>
            <rFont val="Tahoma"/>
            <family val="2"/>
          </rPr>
          <t xml:space="preserve">E: Valeur estimée </t>
        </r>
      </text>
    </comment>
    <comment ref="AX14" authorId="0">
      <text>
        <r>
          <rPr>
            <sz val="9"/>
            <color indexed="81"/>
            <rFont val="Tahoma"/>
            <family val="2"/>
          </rPr>
          <t xml:space="preserve">E: Valeur estimée </t>
        </r>
      </text>
    </comment>
    <comment ref="AY14" authorId="0">
      <text>
        <r>
          <rPr>
            <sz val="9"/>
            <color indexed="81"/>
            <rFont val="Tahoma"/>
            <family val="2"/>
          </rPr>
          <t xml:space="preserve">E: Valeur estimée </t>
        </r>
      </text>
    </comment>
    <comment ref="AZ14" authorId="0">
      <text>
        <r>
          <rPr>
            <sz val="9"/>
            <color indexed="81"/>
            <rFont val="Tahoma"/>
            <family val="2"/>
          </rPr>
          <t xml:space="preserve">E: Valeur estimée </t>
        </r>
      </text>
    </comment>
    <comment ref="I15" authorId="0">
      <text>
        <r>
          <rPr>
            <sz val="9"/>
            <color rgb="FF000000"/>
            <rFont val="Tahoma"/>
            <family val="2"/>
          </rPr>
          <t xml:space="preserve">E: Valeur estimée </t>
        </r>
      </text>
    </comment>
    <comment ref="J15" authorId="0">
      <text>
        <r>
          <rPr>
            <sz val="9"/>
            <color rgb="FF000000"/>
            <rFont val="Tahoma"/>
            <family val="2"/>
          </rPr>
          <t xml:space="preserve">E: Valeur estimée </t>
        </r>
      </text>
    </comment>
    <comment ref="K15" authorId="0">
      <text>
        <r>
          <rPr>
            <sz val="9"/>
            <color rgb="FF000000"/>
            <rFont val="Tahoma"/>
            <family val="2"/>
          </rPr>
          <t xml:space="preserve">E: Valeur estimée </t>
        </r>
      </text>
    </comment>
    <comment ref="L15" authorId="0">
      <text>
        <r>
          <rPr>
            <sz val="9"/>
            <color rgb="FF000000"/>
            <rFont val="Tahoma"/>
            <family val="2"/>
          </rPr>
          <t xml:space="preserve">E: Valeur estimée </t>
        </r>
      </text>
    </comment>
    <comment ref="N15" authorId="0">
      <text>
        <r>
          <rPr>
            <sz val="9"/>
            <color rgb="FF000000"/>
            <rFont val="Tahoma"/>
            <family val="2"/>
          </rPr>
          <t xml:space="preserve">E: Valeur estimée </t>
        </r>
      </text>
    </comment>
    <comment ref="O15" authorId="0">
      <text>
        <r>
          <rPr>
            <sz val="9"/>
            <color rgb="FF000000"/>
            <rFont val="Tahoma"/>
            <family val="2"/>
          </rPr>
          <t xml:space="preserve">D: Différence de méthodologie </t>
        </r>
      </text>
    </comment>
    <comment ref="P15" authorId="0">
      <text>
        <r>
          <rPr>
            <sz val="9"/>
            <color rgb="FF000000"/>
            <rFont val="Tahoma"/>
            <family val="2"/>
          </rPr>
          <t xml:space="preserve">D: Différence de méthodologie </t>
        </r>
      </text>
    </comment>
    <comment ref="R15" authorId="0">
      <text>
        <r>
          <rPr>
            <sz val="9"/>
            <color rgb="FF000000"/>
            <rFont val="Tahoma"/>
            <family val="2"/>
          </rPr>
          <t xml:space="preserve">D: Différence de méthodologie </t>
        </r>
      </text>
    </comment>
    <comment ref="Y15" authorId="0">
      <text>
        <r>
          <rPr>
            <sz val="9"/>
            <color rgb="FF000000"/>
            <rFont val="Tahoma"/>
            <family val="2"/>
          </rPr>
          <t xml:space="preserve">D: Différence de méthodologie </t>
        </r>
      </text>
    </comment>
    <comment ref="AH15" authorId="0">
      <text>
        <r>
          <rPr>
            <sz val="9"/>
            <color rgb="FF000000"/>
            <rFont val="Tahoma"/>
            <family val="2"/>
          </rPr>
          <t xml:space="preserve">B: Rupture </t>
        </r>
      </text>
    </comment>
    <comment ref="AJ15" authorId="0">
      <text>
        <r>
          <rPr>
            <sz val="9"/>
            <color rgb="FF000000"/>
            <rFont val="Tahoma"/>
            <family val="2"/>
          </rPr>
          <t xml:space="preserve">B: Rupture </t>
        </r>
      </text>
    </comment>
    <comment ref="AM15" authorId="0">
      <text>
        <r>
          <rPr>
            <sz val="9"/>
            <color rgb="FF000000"/>
            <rFont val="Tahoma"/>
            <family val="2"/>
          </rPr>
          <t xml:space="preserve">D: Différence de méthodologie </t>
        </r>
      </text>
    </comment>
    <comment ref="AN15" authorId="0">
      <text>
        <r>
          <rPr>
            <sz val="9"/>
            <color rgb="FF000000"/>
            <rFont val="Tahoma"/>
            <family val="2"/>
          </rPr>
          <t xml:space="preserve">D: Différence de méthodologie w: Inclut des données d'une autre catégorie </t>
        </r>
      </text>
    </comment>
    <comment ref="AO15" authorId="0">
      <text>
        <r>
          <rPr>
            <sz val="9"/>
            <color rgb="FF000000"/>
            <rFont val="Tahoma"/>
            <family val="2"/>
          </rPr>
          <t xml:space="preserve">k: Données incluses dans une autre catégorie </t>
        </r>
      </text>
    </comment>
    <comment ref="AP15" authorId="0">
      <text>
        <r>
          <rPr>
            <sz val="9"/>
            <color rgb="FF000000"/>
            <rFont val="Tahoma"/>
            <family val="2"/>
          </rPr>
          <t xml:space="preserve">D: Différence de méthodologie </t>
        </r>
      </text>
    </comment>
    <comment ref="AQ15" authorId="0">
      <text>
        <r>
          <rPr>
            <sz val="9"/>
            <color rgb="FF000000"/>
            <rFont val="Tahoma"/>
            <family val="2"/>
          </rPr>
          <t xml:space="preserve">D: Différence de méthodologie </t>
        </r>
      </text>
    </comment>
    <comment ref="AR15" authorId="0">
      <text>
        <r>
          <rPr>
            <sz val="9"/>
            <color rgb="FF000000"/>
            <rFont val="Tahoma"/>
            <family val="2"/>
          </rPr>
          <t xml:space="preserve">D: Différence de méthodologie </t>
        </r>
      </text>
    </comment>
    <comment ref="AW15" authorId="0">
      <text>
        <r>
          <rPr>
            <sz val="9"/>
            <color indexed="81"/>
            <rFont val="Tahoma"/>
            <family val="2"/>
          </rPr>
          <t xml:space="preserve">E: Valeur estimée </t>
        </r>
      </text>
    </comment>
    <comment ref="AX15" authorId="0">
      <text>
        <r>
          <rPr>
            <sz val="9"/>
            <color indexed="81"/>
            <rFont val="Tahoma"/>
            <family val="2"/>
          </rPr>
          <t xml:space="preserve">E: Valeur estimée </t>
        </r>
      </text>
    </comment>
    <comment ref="AY15" authorId="0">
      <text>
        <r>
          <rPr>
            <sz val="9"/>
            <color indexed="81"/>
            <rFont val="Tahoma"/>
            <family val="2"/>
          </rPr>
          <t xml:space="preserve">E: Valeur estimée </t>
        </r>
      </text>
    </comment>
    <comment ref="AZ15" authorId="0">
      <text>
        <r>
          <rPr>
            <sz val="9"/>
            <color indexed="81"/>
            <rFont val="Tahoma"/>
            <family val="2"/>
          </rPr>
          <t xml:space="preserve">E: Valeur estimée </t>
        </r>
      </text>
    </comment>
    <comment ref="O16" authorId="0">
      <text>
        <r>
          <rPr>
            <sz val="9"/>
            <color rgb="FF000000"/>
            <rFont val="Tahoma"/>
            <family val="2"/>
          </rPr>
          <t xml:space="preserve">D: Différence de méthodologie </t>
        </r>
      </text>
    </comment>
    <comment ref="P16" authorId="0">
      <text>
        <r>
          <rPr>
            <sz val="9"/>
            <color rgb="FF000000"/>
            <rFont val="Tahoma"/>
            <family val="2"/>
          </rPr>
          <t xml:space="preserve">D: Différence de méthodologie </t>
        </r>
      </text>
    </comment>
    <comment ref="R16" authorId="0">
      <text>
        <r>
          <rPr>
            <sz val="9"/>
            <color rgb="FF000000"/>
            <rFont val="Tahoma"/>
            <family val="2"/>
          </rPr>
          <t xml:space="preserve">D: Différence de méthodologie </t>
        </r>
      </text>
    </comment>
    <comment ref="Y16" authorId="0">
      <text>
        <r>
          <rPr>
            <sz val="9"/>
            <color rgb="FF000000"/>
            <rFont val="Tahoma"/>
            <family val="2"/>
          </rPr>
          <t xml:space="preserve">D: Différence de méthodologie </t>
        </r>
      </text>
    </comment>
    <comment ref="AA16" authorId="0">
      <text>
        <r>
          <rPr>
            <sz val="9"/>
            <color rgb="FF000000"/>
            <rFont val="Tahoma"/>
            <family val="2"/>
          </rPr>
          <t xml:space="preserve">E: Valeur estimée </t>
        </r>
      </text>
    </comment>
    <comment ref="AB16" authorId="0">
      <text>
        <r>
          <rPr>
            <sz val="9"/>
            <color rgb="FF000000"/>
            <rFont val="Tahoma"/>
            <family val="2"/>
          </rPr>
          <t xml:space="preserve">E: Valeur estimée </t>
        </r>
      </text>
    </comment>
    <comment ref="AC16" authorId="0">
      <text>
        <r>
          <rPr>
            <sz val="9"/>
            <color rgb="FF000000"/>
            <rFont val="Tahoma"/>
            <family val="2"/>
          </rPr>
          <t xml:space="preserve">E: Valeur estimée </t>
        </r>
      </text>
    </comment>
    <comment ref="AD16" authorId="0">
      <text>
        <r>
          <rPr>
            <sz val="9"/>
            <color rgb="FF000000"/>
            <rFont val="Tahoma"/>
            <family val="2"/>
          </rPr>
          <t xml:space="preserve">E: Valeur estimée </t>
        </r>
      </text>
    </comment>
    <comment ref="AE16" authorId="0">
      <text>
        <r>
          <rPr>
            <sz val="9"/>
            <color rgb="FF000000"/>
            <rFont val="Tahoma"/>
            <family val="2"/>
          </rPr>
          <t xml:space="preserve">E: Valeur estimée </t>
        </r>
      </text>
    </comment>
    <comment ref="AF16" authorId="0">
      <text>
        <r>
          <rPr>
            <sz val="9"/>
            <color rgb="FF000000"/>
            <rFont val="Tahoma"/>
            <family val="2"/>
          </rPr>
          <t xml:space="preserve">E: Valeur estimée </t>
        </r>
      </text>
    </comment>
    <comment ref="AM16" authorId="0">
      <text>
        <r>
          <rPr>
            <sz val="9"/>
            <color rgb="FF000000"/>
            <rFont val="Tahoma"/>
            <family val="2"/>
          </rPr>
          <t xml:space="preserve">D: Différence de méthodologie </t>
        </r>
      </text>
    </comment>
    <comment ref="AN16" authorId="0">
      <text>
        <r>
          <rPr>
            <sz val="9"/>
            <color rgb="FF000000"/>
            <rFont val="Tahoma"/>
            <family val="2"/>
          </rPr>
          <t xml:space="preserve">D: Différence de méthodologie w: Inclut des données d'une autre catégorie </t>
        </r>
      </text>
    </comment>
    <comment ref="AO16" authorId="0">
      <text>
        <r>
          <rPr>
            <sz val="9"/>
            <color rgb="FF000000"/>
            <rFont val="Tahoma"/>
            <family val="2"/>
          </rPr>
          <t xml:space="preserve">k: Données incluses dans une autre catégorie </t>
        </r>
      </text>
    </comment>
    <comment ref="AP16" authorId="0">
      <text>
        <r>
          <rPr>
            <sz val="9"/>
            <color rgb="FF000000"/>
            <rFont val="Tahoma"/>
            <family val="2"/>
          </rPr>
          <t xml:space="preserve">D: Différence de méthodologie </t>
        </r>
      </text>
    </comment>
    <comment ref="AQ16" authorId="0">
      <text>
        <r>
          <rPr>
            <sz val="9"/>
            <color rgb="FF000000"/>
            <rFont val="Tahoma"/>
            <family val="2"/>
          </rPr>
          <t xml:space="preserve">D: Différence de méthodologie </t>
        </r>
      </text>
    </comment>
    <comment ref="AR16" authorId="0">
      <text>
        <r>
          <rPr>
            <sz val="9"/>
            <color rgb="FF000000"/>
            <rFont val="Tahoma"/>
            <family val="2"/>
          </rPr>
          <t xml:space="preserve">D: Différence de méthodologie </t>
        </r>
      </text>
    </comment>
    <comment ref="AW16" authorId="0">
      <text>
        <r>
          <rPr>
            <sz val="9"/>
            <color indexed="81"/>
            <rFont val="Tahoma"/>
            <family val="2"/>
          </rPr>
          <t xml:space="preserve">E: Valeur estimée </t>
        </r>
      </text>
    </comment>
    <comment ref="AX16" authorId="0">
      <text>
        <r>
          <rPr>
            <sz val="9"/>
            <color indexed="81"/>
            <rFont val="Tahoma"/>
            <family val="2"/>
          </rPr>
          <t xml:space="preserve">E: Valeur estimée </t>
        </r>
      </text>
    </comment>
    <comment ref="AY16" authorId="0">
      <text>
        <r>
          <rPr>
            <sz val="9"/>
            <color indexed="81"/>
            <rFont val="Tahoma"/>
            <family val="2"/>
          </rPr>
          <t xml:space="preserve">E: Valeur estimée </t>
        </r>
      </text>
    </comment>
    <comment ref="AZ16" authorId="0">
      <text>
        <r>
          <rPr>
            <sz val="9"/>
            <color indexed="81"/>
            <rFont val="Tahoma"/>
            <family val="2"/>
          </rPr>
          <t xml:space="preserve">E: Valeur estimée </t>
        </r>
      </text>
    </comment>
    <comment ref="I17" authorId="0">
      <text>
        <r>
          <rPr>
            <sz val="9"/>
            <color rgb="FF000000"/>
            <rFont val="Tahoma"/>
            <family val="2"/>
          </rPr>
          <t xml:space="preserve">E: Valeur estimée </t>
        </r>
      </text>
    </comment>
    <comment ref="J17" authorId="0">
      <text>
        <r>
          <rPr>
            <sz val="9"/>
            <color rgb="FF000000"/>
            <rFont val="Tahoma"/>
            <family val="2"/>
          </rPr>
          <t xml:space="preserve">E: Valeur estimée </t>
        </r>
      </text>
    </comment>
    <comment ref="K17" authorId="0">
      <text>
        <r>
          <rPr>
            <sz val="9"/>
            <color rgb="FF000000"/>
            <rFont val="Tahoma"/>
            <family val="2"/>
          </rPr>
          <t xml:space="preserve">E: Valeur estimée </t>
        </r>
      </text>
    </comment>
    <comment ref="L17" authorId="0">
      <text>
        <r>
          <rPr>
            <sz val="9"/>
            <color rgb="FF000000"/>
            <rFont val="Tahoma"/>
            <family val="2"/>
          </rPr>
          <t xml:space="preserve">E: Valeur estimée </t>
        </r>
      </text>
    </comment>
    <comment ref="N17" authorId="0">
      <text>
        <r>
          <rPr>
            <sz val="9"/>
            <color rgb="FF000000"/>
            <rFont val="Tahoma"/>
            <family val="2"/>
          </rPr>
          <t xml:space="preserve">E: Valeur estimée </t>
        </r>
      </text>
    </comment>
    <comment ref="O17" authorId="0">
      <text>
        <r>
          <rPr>
            <sz val="9"/>
            <color rgb="FF000000"/>
            <rFont val="Tahoma"/>
            <family val="2"/>
          </rPr>
          <t xml:space="preserve">D: Différence de méthodologie </t>
        </r>
      </text>
    </comment>
    <comment ref="P17" authorId="0">
      <text>
        <r>
          <rPr>
            <sz val="9"/>
            <color rgb="FF000000"/>
            <rFont val="Tahoma"/>
            <family val="2"/>
          </rPr>
          <t xml:space="preserve">D: Différence de méthodologie </t>
        </r>
      </text>
    </comment>
    <comment ref="R17" authorId="0">
      <text>
        <r>
          <rPr>
            <sz val="9"/>
            <color rgb="FF000000"/>
            <rFont val="Tahoma"/>
            <family val="2"/>
          </rPr>
          <t xml:space="preserve">D: Différence de méthodologie </t>
        </r>
      </text>
    </comment>
    <comment ref="Y17" authorId="0">
      <text>
        <r>
          <rPr>
            <sz val="9"/>
            <color rgb="FF000000"/>
            <rFont val="Tahoma"/>
            <family val="2"/>
          </rPr>
          <t xml:space="preserve">D: Différence de méthodologie </t>
        </r>
      </text>
    </comment>
    <comment ref="AM17" authorId="0">
      <text>
        <r>
          <rPr>
            <sz val="9"/>
            <color rgb="FF000000"/>
            <rFont val="Tahoma"/>
            <family val="2"/>
          </rPr>
          <t xml:space="preserve">D: Différence de méthodologie </t>
        </r>
      </text>
    </comment>
    <comment ref="AN17" authorId="0">
      <text>
        <r>
          <rPr>
            <sz val="9"/>
            <color rgb="FF000000"/>
            <rFont val="Tahoma"/>
            <family val="2"/>
          </rPr>
          <t xml:space="preserve">D: Différence de méthodologie w: Inclut des données d'une autre catégorie </t>
        </r>
      </text>
    </comment>
    <comment ref="AO17" authorId="0">
      <text>
        <r>
          <rPr>
            <sz val="9"/>
            <color rgb="FF000000"/>
            <rFont val="Tahoma"/>
            <family val="2"/>
          </rPr>
          <t xml:space="preserve">k: Données incluses dans une autre catégorie </t>
        </r>
      </text>
    </comment>
    <comment ref="AP17" authorId="0">
      <text>
        <r>
          <rPr>
            <sz val="9"/>
            <color rgb="FF000000"/>
            <rFont val="Tahoma"/>
            <family val="2"/>
          </rPr>
          <t xml:space="preserve">D: Différence de méthodologie </t>
        </r>
      </text>
    </comment>
    <comment ref="AQ17" authorId="0">
      <text>
        <r>
          <rPr>
            <sz val="9"/>
            <color rgb="FF000000"/>
            <rFont val="Tahoma"/>
            <family val="2"/>
          </rPr>
          <t xml:space="preserve">D: Différence de méthodologie </t>
        </r>
      </text>
    </comment>
    <comment ref="AR17" authorId="0">
      <text>
        <r>
          <rPr>
            <sz val="9"/>
            <color rgb="FF000000"/>
            <rFont val="Tahoma"/>
            <family val="2"/>
          </rPr>
          <t xml:space="preserve">D: Différence de méthodologie </t>
        </r>
      </text>
    </comment>
    <comment ref="AW17" authorId="0">
      <text>
        <r>
          <rPr>
            <sz val="9"/>
            <color indexed="81"/>
            <rFont val="Tahoma"/>
            <family val="2"/>
          </rPr>
          <t xml:space="preserve">E: Valeur estimée </t>
        </r>
      </text>
    </comment>
    <comment ref="AX17" authorId="0">
      <text>
        <r>
          <rPr>
            <sz val="9"/>
            <color indexed="81"/>
            <rFont val="Tahoma"/>
            <family val="2"/>
          </rPr>
          <t xml:space="preserve">E: Valeur estimée </t>
        </r>
      </text>
    </comment>
    <comment ref="AY17" authorId="0">
      <text>
        <r>
          <rPr>
            <sz val="9"/>
            <color indexed="81"/>
            <rFont val="Tahoma"/>
            <family val="2"/>
          </rPr>
          <t xml:space="preserve">E: Valeur estimée </t>
        </r>
      </text>
    </comment>
    <comment ref="AZ17" authorId="0">
      <text>
        <r>
          <rPr>
            <sz val="9"/>
            <color indexed="81"/>
            <rFont val="Tahoma"/>
            <family val="2"/>
          </rPr>
          <t xml:space="preserve">E: Valeur estimée </t>
        </r>
      </text>
    </comment>
    <comment ref="O18" authorId="0">
      <text>
        <r>
          <rPr>
            <sz val="9"/>
            <color rgb="FF000000"/>
            <rFont val="Tahoma"/>
            <family val="2"/>
          </rPr>
          <t xml:space="preserve">D: Différence de méthodologie </t>
        </r>
      </text>
    </comment>
    <comment ref="P18" authorId="0">
      <text>
        <r>
          <rPr>
            <sz val="9"/>
            <color rgb="FF000000"/>
            <rFont val="Tahoma"/>
            <family val="2"/>
          </rPr>
          <t xml:space="preserve">D: Différence de méthodologie </t>
        </r>
      </text>
    </comment>
    <comment ref="R18" authorId="0">
      <text>
        <r>
          <rPr>
            <sz val="9"/>
            <color rgb="FF000000"/>
            <rFont val="Tahoma"/>
            <family val="2"/>
          </rPr>
          <t xml:space="preserve">D: Différence de méthodologie </t>
        </r>
      </text>
    </comment>
    <comment ref="Y18" authorId="0">
      <text>
        <r>
          <rPr>
            <sz val="9"/>
            <color rgb="FF000000"/>
            <rFont val="Tahoma"/>
            <family val="2"/>
          </rPr>
          <t xml:space="preserve">D: Différence de méthodologie </t>
        </r>
      </text>
    </comment>
    <comment ref="AA18" authorId="0">
      <text>
        <r>
          <rPr>
            <sz val="9"/>
            <color rgb="FF000000"/>
            <rFont val="Tahoma"/>
            <family val="2"/>
          </rPr>
          <t xml:space="preserve">E: Valeur estimée </t>
        </r>
      </text>
    </comment>
    <comment ref="AB18" authorId="0">
      <text>
        <r>
          <rPr>
            <sz val="9"/>
            <color rgb="FF000000"/>
            <rFont val="Tahoma"/>
            <family val="2"/>
          </rPr>
          <t xml:space="preserve">E: Valeur estimée </t>
        </r>
      </text>
    </comment>
    <comment ref="AC18" authorId="0">
      <text>
        <r>
          <rPr>
            <sz val="9"/>
            <color rgb="FF000000"/>
            <rFont val="Tahoma"/>
            <family val="2"/>
          </rPr>
          <t xml:space="preserve">E: Valeur estimée </t>
        </r>
      </text>
    </comment>
    <comment ref="AD18" authorId="0">
      <text>
        <r>
          <rPr>
            <sz val="9"/>
            <color rgb="FF000000"/>
            <rFont val="Tahoma"/>
            <family val="2"/>
          </rPr>
          <t xml:space="preserve">E: Valeur estimée </t>
        </r>
      </text>
    </comment>
    <comment ref="AE18" authorId="0">
      <text>
        <r>
          <rPr>
            <sz val="9"/>
            <color rgb="FF000000"/>
            <rFont val="Tahoma"/>
            <family val="2"/>
          </rPr>
          <t xml:space="preserve">E: Valeur estimée </t>
        </r>
      </text>
    </comment>
    <comment ref="AF18" authorId="0">
      <text>
        <r>
          <rPr>
            <sz val="9"/>
            <color rgb="FF000000"/>
            <rFont val="Tahoma"/>
            <family val="2"/>
          </rPr>
          <t xml:space="preserve">E: Valeur estimée </t>
        </r>
      </text>
    </comment>
    <comment ref="AM18" authorId="0">
      <text>
        <r>
          <rPr>
            <sz val="9"/>
            <color rgb="FF000000"/>
            <rFont val="Tahoma"/>
            <family val="2"/>
          </rPr>
          <t xml:space="preserve">D: Différence de méthodologie </t>
        </r>
      </text>
    </comment>
    <comment ref="AN18" authorId="0">
      <text>
        <r>
          <rPr>
            <sz val="9"/>
            <color rgb="FF000000"/>
            <rFont val="Tahoma"/>
            <family val="2"/>
          </rPr>
          <t xml:space="preserve">D: Différence de méthodologie w: Inclut des données d'une autre catégorie </t>
        </r>
      </text>
    </comment>
    <comment ref="AO18" authorId="0">
      <text>
        <r>
          <rPr>
            <sz val="9"/>
            <color rgb="FF000000"/>
            <rFont val="Tahoma"/>
            <family val="2"/>
          </rPr>
          <t xml:space="preserve">k: Données incluses dans une autre catégorie </t>
        </r>
      </text>
    </comment>
    <comment ref="AP18" authorId="0">
      <text>
        <r>
          <rPr>
            <sz val="9"/>
            <color rgb="FF000000"/>
            <rFont val="Tahoma"/>
            <family val="2"/>
          </rPr>
          <t xml:space="preserve">D: Différence de méthodologie </t>
        </r>
      </text>
    </comment>
    <comment ref="AQ18" authorId="0">
      <text>
        <r>
          <rPr>
            <sz val="9"/>
            <color rgb="FF000000"/>
            <rFont val="Tahoma"/>
            <family val="2"/>
          </rPr>
          <t xml:space="preserve">D: Différence de méthodologie </t>
        </r>
      </text>
    </comment>
    <comment ref="AR18" authorId="0">
      <text>
        <r>
          <rPr>
            <sz val="9"/>
            <color rgb="FF000000"/>
            <rFont val="Tahoma"/>
            <family val="2"/>
          </rPr>
          <t xml:space="preserve">D: Différence de méthodologie </t>
        </r>
      </text>
    </comment>
    <comment ref="AX18" authorId="0">
      <text>
        <r>
          <rPr>
            <sz val="9"/>
            <color indexed="81"/>
            <rFont val="Tahoma"/>
            <family val="2"/>
          </rPr>
          <t xml:space="preserve">E: Valeur estimée </t>
        </r>
      </text>
    </comment>
    <comment ref="AY18" authorId="0">
      <text>
        <r>
          <rPr>
            <sz val="9"/>
            <color indexed="81"/>
            <rFont val="Tahoma"/>
            <family val="2"/>
          </rPr>
          <t xml:space="preserve">E: Valeur estimée </t>
        </r>
      </text>
    </comment>
    <comment ref="AZ18" authorId="0">
      <text>
        <r>
          <rPr>
            <sz val="9"/>
            <color indexed="81"/>
            <rFont val="Tahoma"/>
            <family val="2"/>
          </rPr>
          <t xml:space="preserve">E: Valeur estimée </t>
        </r>
      </text>
    </comment>
    <comment ref="I19" authorId="0">
      <text>
        <r>
          <rPr>
            <sz val="9"/>
            <color rgb="FF000000"/>
            <rFont val="Tahoma"/>
            <family val="2"/>
          </rPr>
          <t xml:space="preserve">E: Valeur estimée </t>
        </r>
      </text>
    </comment>
    <comment ref="J19" authorId="0">
      <text>
        <r>
          <rPr>
            <sz val="9"/>
            <color rgb="FF000000"/>
            <rFont val="Tahoma"/>
            <family val="2"/>
          </rPr>
          <t xml:space="preserve">E: Valeur estimée </t>
        </r>
      </text>
    </comment>
    <comment ref="K19" authorId="0">
      <text>
        <r>
          <rPr>
            <sz val="9"/>
            <color rgb="FF000000"/>
            <rFont val="Tahoma"/>
            <family val="2"/>
          </rPr>
          <t xml:space="preserve">E: Valeur estimée </t>
        </r>
      </text>
    </comment>
    <comment ref="L19" authorId="0">
      <text>
        <r>
          <rPr>
            <sz val="9"/>
            <color rgb="FF000000"/>
            <rFont val="Tahoma"/>
            <family val="2"/>
          </rPr>
          <t xml:space="preserve">E: Valeur estimée </t>
        </r>
      </text>
    </comment>
    <comment ref="N19" authorId="0">
      <text>
        <r>
          <rPr>
            <sz val="9"/>
            <color rgb="FF000000"/>
            <rFont val="Tahoma"/>
            <family val="2"/>
          </rPr>
          <t xml:space="preserve">E: Valeur estimée </t>
        </r>
      </text>
    </comment>
    <comment ref="O19" authorId="0">
      <text>
        <r>
          <rPr>
            <sz val="9"/>
            <color rgb="FF000000"/>
            <rFont val="Tahoma"/>
            <family val="2"/>
          </rPr>
          <t xml:space="preserve">D: Différence de méthodologie </t>
        </r>
      </text>
    </comment>
    <comment ref="P19" authorId="0">
      <text>
        <r>
          <rPr>
            <sz val="9"/>
            <color rgb="FF000000"/>
            <rFont val="Tahoma"/>
            <family val="2"/>
          </rPr>
          <t xml:space="preserve">D: Différence de méthodologie </t>
        </r>
      </text>
    </comment>
    <comment ref="R19" authorId="0">
      <text>
        <r>
          <rPr>
            <sz val="9"/>
            <color rgb="FF000000"/>
            <rFont val="Tahoma"/>
            <family val="2"/>
          </rPr>
          <t xml:space="preserve">D: Différence de méthodologie </t>
        </r>
      </text>
    </comment>
    <comment ref="Y19" authorId="0">
      <text>
        <r>
          <rPr>
            <sz val="9"/>
            <color rgb="FF000000"/>
            <rFont val="Tahoma"/>
            <family val="2"/>
          </rPr>
          <t xml:space="preserve">D: Différence de méthodologie </t>
        </r>
      </text>
    </comment>
    <comment ref="AM19" authorId="0">
      <text>
        <r>
          <rPr>
            <sz val="9"/>
            <color rgb="FF000000"/>
            <rFont val="Tahoma"/>
            <family val="2"/>
          </rPr>
          <t xml:space="preserve">D: Différence de méthodologie </t>
        </r>
      </text>
    </comment>
    <comment ref="AN19" authorId="0">
      <text>
        <r>
          <rPr>
            <sz val="9"/>
            <color rgb="FF000000"/>
            <rFont val="Tahoma"/>
            <family val="2"/>
          </rPr>
          <t xml:space="preserve">D: Différence de méthodologie w: Inclut des données d'une autre catégorie </t>
        </r>
      </text>
    </comment>
    <comment ref="AO19" authorId="0">
      <text>
        <r>
          <rPr>
            <sz val="9"/>
            <color rgb="FF000000"/>
            <rFont val="Tahoma"/>
            <family val="2"/>
          </rPr>
          <t xml:space="preserve">k: Données incluses dans une autre catégorie </t>
        </r>
      </text>
    </comment>
    <comment ref="AP19" authorId="0">
      <text>
        <r>
          <rPr>
            <sz val="9"/>
            <color rgb="FF000000"/>
            <rFont val="Tahoma"/>
            <family val="2"/>
          </rPr>
          <t xml:space="preserve">D: Différence de méthodologie </t>
        </r>
      </text>
    </comment>
    <comment ref="AQ19" authorId="0">
      <text>
        <r>
          <rPr>
            <sz val="9"/>
            <color rgb="FF000000"/>
            <rFont val="Tahoma"/>
            <family val="2"/>
          </rPr>
          <t xml:space="preserve">D: Différence de méthodologie </t>
        </r>
      </text>
    </comment>
    <comment ref="AR19" authorId="0">
      <text>
        <r>
          <rPr>
            <sz val="9"/>
            <color rgb="FF000000"/>
            <rFont val="Tahoma"/>
            <family val="2"/>
          </rPr>
          <t xml:space="preserve">D: Différence de méthodologie </t>
        </r>
      </text>
    </comment>
    <comment ref="AX19" authorId="0">
      <text>
        <r>
          <rPr>
            <sz val="9"/>
            <color indexed="81"/>
            <rFont val="Tahoma"/>
            <family val="2"/>
          </rPr>
          <t xml:space="preserve">E: Valeur estimée </t>
        </r>
      </text>
    </comment>
    <comment ref="AY19" authorId="0">
      <text>
        <r>
          <rPr>
            <sz val="9"/>
            <color indexed="81"/>
            <rFont val="Tahoma"/>
            <family val="2"/>
          </rPr>
          <t xml:space="preserve">E: Valeur estimée </t>
        </r>
      </text>
    </comment>
    <comment ref="AZ19" authorId="0">
      <text>
        <r>
          <rPr>
            <sz val="9"/>
            <color indexed="81"/>
            <rFont val="Tahoma"/>
            <family val="2"/>
          </rPr>
          <t xml:space="preserve">E: Valeur estimée </t>
        </r>
      </text>
    </comment>
    <comment ref="I20" authorId="0">
      <text>
        <r>
          <rPr>
            <sz val="9"/>
            <color rgb="FF000000"/>
            <rFont val="Tahoma"/>
            <family val="2"/>
          </rPr>
          <t xml:space="preserve">B: Rupture </t>
        </r>
      </text>
    </comment>
    <comment ref="J20" authorId="0">
      <text>
        <r>
          <rPr>
            <sz val="9"/>
            <color rgb="FF000000"/>
            <rFont val="Tahoma"/>
            <family val="2"/>
          </rPr>
          <t xml:space="preserve">B: Rupture </t>
        </r>
      </text>
    </comment>
    <comment ref="K20" authorId="0">
      <text>
        <r>
          <rPr>
            <sz val="9"/>
            <color rgb="FF000000"/>
            <rFont val="Tahoma"/>
            <family val="2"/>
          </rPr>
          <t xml:space="preserve">B: Rupture </t>
        </r>
      </text>
    </comment>
    <comment ref="L20" authorId="0">
      <text>
        <r>
          <rPr>
            <sz val="9"/>
            <color rgb="FF000000"/>
            <rFont val="Tahoma"/>
            <family val="2"/>
          </rPr>
          <t xml:space="preserve">B: Rupture </t>
        </r>
      </text>
    </comment>
    <comment ref="N20" authorId="0">
      <text>
        <r>
          <rPr>
            <sz val="9"/>
            <color rgb="FF000000"/>
            <rFont val="Tahoma"/>
            <family val="2"/>
          </rPr>
          <t xml:space="preserve">B: Rupture </t>
        </r>
      </text>
    </comment>
    <comment ref="O20" authorId="0">
      <text>
        <r>
          <rPr>
            <sz val="9"/>
            <color rgb="FF000000"/>
            <rFont val="Tahoma"/>
            <family val="2"/>
          </rPr>
          <t xml:space="preserve">B: Rupture </t>
        </r>
      </text>
    </comment>
    <comment ref="P20" authorId="0">
      <text>
        <r>
          <rPr>
            <sz val="9"/>
            <color rgb="FF000000"/>
            <rFont val="Tahoma"/>
            <family val="2"/>
          </rPr>
          <t xml:space="preserve">B: Rupture </t>
        </r>
      </text>
    </comment>
    <comment ref="R20" authorId="0">
      <text>
        <r>
          <rPr>
            <sz val="9"/>
            <color rgb="FF000000"/>
            <rFont val="Tahoma"/>
            <family val="2"/>
          </rPr>
          <t xml:space="preserve">B: Rupture </t>
        </r>
      </text>
    </comment>
    <comment ref="Y20" authorId="0">
      <text>
        <r>
          <rPr>
            <sz val="9"/>
            <color rgb="FF000000"/>
            <rFont val="Tahoma"/>
            <family val="2"/>
          </rPr>
          <t xml:space="preserve">D: Différence de méthodologie </t>
        </r>
      </text>
    </comment>
    <comment ref="AA20" authorId="0">
      <text>
        <r>
          <rPr>
            <sz val="9"/>
            <color rgb="FF000000"/>
            <rFont val="Tahoma"/>
            <family val="2"/>
          </rPr>
          <t xml:space="preserve">E: Valeur estimée </t>
        </r>
      </text>
    </comment>
    <comment ref="AB20" authorId="0">
      <text>
        <r>
          <rPr>
            <sz val="9"/>
            <color rgb="FF000000"/>
            <rFont val="Tahoma"/>
            <family val="2"/>
          </rPr>
          <t xml:space="preserve">E: Valeur estimée </t>
        </r>
      </text>
    </comment>
    <comment ref="AC20" authorId="0">
      <text>
        <r>
          <rPr>
            <sz val="9"/>
            <color rgb="FF000000"/>
            <rFont val="Tahoma"/>
            <family val="2"/>
          </rPr>
          <t xml:space="preserve">E: Valeur estimée </t>
        </r>
      </text>
    </comment>
    <comment ref="AD20" authorId="0">
      <text>
        <r>
          <rPr>
            <sz val="9"/>
            <color rgb="FF000000"/>
            <rFont val="Tahoma"/>
            <family val="2"/>
          </rPr>
          <t xml:space="preserve">E: Valeur estimée </t>
        </r>
      </text>
    </comment>
    <comment ref="AE20" authorId="0">
      <text>
        <r>
          <rPr>
            <sz val="9"/>
            <color rgb="FF000000"/>
            <rFont val="Tahoma"/>
            <family val="2"/>
          </rPr>
          <t xml:space="preserve">E: Valeur estimée </t>
        </r>
      </text>
    </comment>
    <comment ref="AF20" authorId="0">
      <text>
        <r>
          <rPr>
            <sz val="9"/>
            <color rgb="FF000000"/>
            <rFont val="Tahoma"/>
            <family val="2"/>
          </rPr>
          <t xml:space="preserve">E: Valeur estimée </t>
        </r>
      </text>
    </comment>
    <comment ref="AM20" authorId="0">
      <text>
        <r>
          <rPr>
            <sz val="9"/>
            <color rgb="FF000000"/>
            <rFont val="Tahoma"/>
            <family val="2"/>
          </rPr>
          <t xml:space="preserve">D: Différence de méthodologie </t>
        </r>
      </text>
    </comment>
    <comment ref="AN20" authorId="0">
      <text>
        <r>
          <rPr>
            <sz val="9"/>
            <color rgb="FF000000"/>
            <rFont val="Tahoma"/>
            <family val="2"/>
          </rPr>
          <t xml:space="preserve">D: Différence de méthodologie w: Inclut des données d'une autre catégorie </t>
        </r>
      </text>
    </comment>
    <comment ref="AO20" authorId="0">
      <text>
        <r>
          <rPr>
            <sz val="9"/>
            <color rgb="FF000000"/>
            <rFont val="Tahoma"/>
            <family val="2"/>
          </rPr>
          <t xml:space="preserve">k: Données incluses dans une autre catégorie </t>
        </r>
      </text>
    </comment>
    <comment ref="AP20" authorId="0">
      <text>
        <r>
          <rPr>
            <sz val="9"/>
            <color rgb="FF000000"/>
            <rFont val="Tahoma"/>
            <family val="2"/>
          </rPr>
          <t xml:space="preserve">D: Différence de méthodologie </t>
        </r>
      </text>
    </comment>
    <comment ref="AQ20" authorId="0">
      <text>
        <r>
          <rPr>
            <sz val="9"/>
            <color rgb="FF000000"/>
            <rFont val="Tahoma"/>
            <family val="2"/>
          </rPr>
          <t xml:space="preserve">D: Différence de méthodologie </t>
        </r>
      </text>
    </comment>
    <comment ref="AR20" authorId="0">
      <text>
        <r>
          <rPr>
            <sz val="9"/>
            <color rgb="FF000000"/>
            <rFont val="Tahoma"/>
            <family val="2"/>
          </rPr>
          <t xml:space="preserve">D: Différence de méthodologie </t>
        </r>
      </text>
    </comment>
    <comment ref="AX20" authorId="0">
      <text>
        <r>
          <rPr>
            <sz val="9"/>
            <color indexed="81"/>
            <rFont val="Tahoma"/>
            <family val="2"/>
          </rPr>
          <t xml:space="preserve">E: Valeur estimée </t>
        </r>
      </text>
    </comment>
    <comment ref="AY20" authorId="0">
      <text>
        <r>
          <rPr>
            <sz val="9"/>
            <color indexed="81"/>
            <rFont val="Tahoma"/>
            <family val="2"/>
          </rPr>
          <t xml:space="preserve">E: Valeur estimée </t>
        </r>
      </text>
    </comment>
    <comment ref="D21" authorId="0">
      <text>
        <r>
          <rPr>
            <sz val="9"/>
            <color rgb="FF000000"/>
            <rFont val="Tahoma"/>
            <family val="2"/>
          </rPr>
          <t xml:space="preserve">B: Rupture </t>
        </r>
      </text>
    </comment>
    <comment ref="F21" authorId="0">
      <text>
        <r>
          <rPr>
            <sz val="9"/>
            <color rgb="FF000000"/>
            <rFont val="Tahoma"/>
            <family val="2"/>
          </rPr>
          <t xml:space="preserve">B: Rupture </t>
        </r>
      </text>
    </comment>
    <comment ref="H21" authorId="0">
      <text>
        <r>
          <rPr>
            <sz val="9"/>
            <color rgb="FF000000"/>
            <rFont val="Tahoma"/>
            <family val="2"/>
          </rPr>
          <t xml:space="preserve">B: Rupture </t>
        </r>
      </text>
    </comment>
    <comment ref="I21" authorId="0">
      <text>
        <r>
          <rPr>
            <sz val="9"/>
            <color rgb="FF000000"/>
            <rFont val="Tahoma"/>
            <family val="2"/>
          </rPr>
          <t xml:space="preserve">E: Valeur estimée </t>
        </r>
      </text>
    </comment>
    <comment ref="J21" authorId="0">
      <text>
        <r>
          <rPr>
            <sz val="9"/>
            <color rgb="FF000000"/>
            <rFont val="Tahoma"/>
            <family val="2"/>
          </rPr>
          <t xml:space="preserve">E: Valeur estimée </t>
        </r>
      </text>
    </comment>
    <comment ref="K21" authorId="0">
      <text>
        <r>
          <rPr>
            <sz val="9"/>
            <color rgb="FF000000"/>
            <rFont val="Tahoma"/>
            <family val="2"/>
          </rPr>
          <t xml:space="preserve">E: Valeur estimée </t>
        </r>
      </text>
    </comment>
    <comment ref="L21" authorId="0">
      <text>
        <r>
          <rPr>
            <sz val="9"/>
            <color rgb="FF000000"/>
            <rFont val="Tahoma"/>
            <family val="2"/>
          </rPr>
          <t xml:space="preserve">E: Valeur estimée </t>
        </r>
      </text>
    </comment>
    <comment ref="N21" authorId="0">
      <text>
        <r>
          <rPr>
            <sz val="9"/>
            <color rgb="FF000000"/>
            <rFont val="Tahoma"/>
            <family val="2"/>
          </rPr>
          <t xml:space="preserve">E: Valeur estimée </t>
        </r>
      </text>
    </comment>
    <comment ref="U21" authorId="0">
      <text>
        <r>
          <rPr>
            <sz val="9"/>
            <color rgb="FF000000"/>
            <rFont val="Tahoma"/>
            <family val="2"/>
          </rPr>
          <t xml:space="preserve">B: Rupture </t>
        </r>
      </text>
    </comment>
    <comment ref="X21" authorId="0">
      <text>
        <r>
          <rPr>
            <sz val="9"/>
            <color rgb="FF000000"/>
            <rFont val="Tahoma"/>
            <family val="2"/>
          </rPr>
          <t xml:space="preserve">B: Rupture </t>
        </r>
      </text>
    </comment>
    <comment ref="Y21" authorId="0">
      <text>
        <r>
          <rPr>
            <sz val="9"/>
            <color rgb="FF000000"/>
            <rFont val="Tahoma"/>
            <family val="2"/>
          </rPr>
          <t xml:space="preserve">D: Différence de méthodologie </t>
        </r>
      </text>
    </comment>
    <comment ref="AG21" authorId="0">
      <text>
        <r>
          <rPr>
            <sz val="9"/>
            <color rgb="FF000000"/>
            <rFont val="Tahoma"/>
            <family val="2"/>
          </rPr>
          <t xml:space="preserve">B: Rupture </t>
        </r>
      </text>
    </comment>
    <comment ref="AH21" authorId="0">
      <text>
        <r>
          <rPr>
            <sz val="9"/>
            <color rgb="FF000000"/>
            <rFont val="Tahoma"/>
            <family val="2"/>
          </rPr>
          <t xml:space="preserve">B: Rupture </t>
        </r>
      </text>
    </comment>
    <comment ref="AI21" authorId="0">
      <text>
        <r>
          <rPr>
            <sz val="9"/>
            <color rgb="FF000000"/>
            <rFont val="Tahoma"/>
            <family val="2"/>
          </rPr>
          <t xml:space="preserve">B: Rupture </t>
        </r>
      </text>
    </comment>
    <comment ref="AJ21" authorId="0">
      <text>
        <r>
          <rPr>
            <sz val="9"/>
            <color rgb="FF000000"/>
            <rFont val="Tahoma"/>
            <family val="2"/>
          </rPr>
          <t xml:space="preserve">B: Rupture </t>
        </r>
      </text>
    </comment>
    <comment ref="AM21" authorId="0">
      <text>
        <r>
          <rPr>
            <sz val="9"/>
            <color rgb="FF000000"/>
            <rFont val="Tahoma"/>
            <family val="2"/>
          </rPr>
          <t xml:space="preserve">D: Différence de méthodologie </t>
        </r>
      </text>
    </comment>
    <comment ref="AN21" authorId="0">
      <text>
        <r>
          <rPr>
            <sz val="9"/>
            <color rgb="FF000000"/>
            <rFont val="Tahoma"/>
            <family val="2"/>
          </rPr>
          <t xml:space="preserve">D: Différence de méthodologie w: Inclut des données d'une autre catégorie </t>
        </r>
      </text>
    </comment>
    <comment ref="AO21" authorId="0">
      <text>
        <r>
          <rPr>
            <sz val="9"/>
            <color rgb="FF000000"/>
            <rFont val="Tahoma"/>
            <family val="2"/>
          </rPr>
          <t xml:space="preserve">k: Données incluses dans une autre catégorie </t>
        </r>
      </text>
    </comment>
    <comment ref="AP21" authorId="0">
      <text>
        <r>
          <rPr>
            <sz val="9"/>
            <color rgb="FF000000"/>
            <rFont val="Tahoma"/>
            <family val="2"/>
          </rPr>
          <t xml:space="preserve">D: Différence de méthodologie </t>
        </r>
      </text>
    </comment>
    <comment ref="AQ21" authorId="0">
      <text>
        <r>
          <rPr>
            <sz val="9"/>
            <color rgb="FF000000"/>
            <rFont val="Tahoma"/>
            <family val="2"/>
          </rPr>
          <t xml:space="preserve">D: Différence de méthodologie </t>
        </r>
      </text>
    </comment>
    <comment ref="AR21" authorId="0">
      <text>
        <r>
          <rPr>
            <sz val="9"/>
            <color rgb="FF000000"/>
            <rFont val="Tahoma"/>
            <family val="2"/>
          </rPr>
          <t xml:space="preserve">D: Différence de méthodologie </t>
        </r>
      </text>
    </comment>
    <comment ref="AX21" authorId="0">
      <text>
        <r>
          <rPr>
            <sz val="9"/>
            <color indexed="81"/>
            <rFont val="Tahoma"/>
            <family val="2"/>
          </rPr>
          <t xml:space="preserve">E: Valeur estimée </t>
        </r>
      </text>
    </comment>
    <comment ref="AY21" authorId="0">
      <text>
        <r>
          <rPr>
            <sz val="9"/>
            <color indexed="81"/>
            <rFont val="Tahoma"/>
            <family val="2"/>
          </rPr>
          <t xml:space="preserve">E: Valeur estimée </t>
        </r>
      </text>
    </comment>
    <comment ref="I22" authorId="0">
      <text>
        <r>
          <rPr>
            <sz val="9"/>
            <color rgb="FF000000"/>
            <rFont val="Tahoma"/>
            <family val="2"/>
          </rPr>
          <t xml:space="preserve">D: Différence de méthodologie </t>
        </r>
      </text>
    </comment>
    <comment ref="Y22" authorId="0">
      <text>
        <r>
          <rPr>
            <sz val="9"/>
            <color rgb="FF000000"/>
            <rFont val="Tahoma"/>
            <family val="2"/>
          </rPr>
          <t xml:space="preserve">D: Différence de méthodologie </t>
        </r>
      </text>
    </comment>
    <comment ref="AA22" authorId="0">
      <text>
        <r>
          <rPr>
            <sz val="9"/>
            <color rgb="FF000000"/>
            <rFont val="Tahoma"/>
            <family val="2"/>
          </rPr>
          <t xml:space="preserve">B: Rupture E: Valeur estimée </t>
        </r>
      </text>
    </comment>
    <comment ref="AB22" authorId="0">
      <text>
        <r>
          <rPr>
            <sz val="9"/>
            <color rgb="FF000000"/>
            <rFont val="Tahoma"/>
            <family val="2"/>
          </rPr>
          <t xml:space="preserve">B: Rupture E: Valeur estimée </t>
        </r>
      </text>
    </comment>
    <comment ref="AC22" authorId="0">
      <text>
        <r>
          <rPr>
            <sz val="9"/>
            <color rgb="FF000000"/>
            <rFont val="Tahoma"/>
            <family val="2"/>
          </rPr>
          <t xml:space="preserve">B: Rupture E: Valeur estimée </t>
        </r>
      </text>
    </comment>
    <comment ref="AD22" authorId="0">
      <text>
        <r>
          <rPr>
            <sz val="9"/>
            <color rgb="FF000000"/>
            <rFont val="Tahoma"/>
            <family val="2"/>
          </rPr>
          <t xml:space="preserve">B: Rupture E: Valeur estimée </t>
        </r>
      </text>
    </comment>
    <comment ref="AE22" authorId="0">
      <text>
        <r>
          <rPr>
            <sz val="9"/>
            <color rgb="FF000000"/>
            <rFont val="Tahoma"/>
            <family val="2"/>
          </rPr>
          <t xml:space="preserve">E: Valeur estimée </t>
        </r>
      </text>
    </comment>
    <comment ref="AF22" authorId="0">
      <text>
        <r>
          <rPr>
            <sz val="9"/>
            <color rgb="FF000000"/>
            <rFont val="Tahoma"/>
            <family val="2"/>
          </rPr>
          <t xml:space="preserve">E: Valeur estimée </t>
        </r>
      </text>
    </comment>
    <comment ref="AM22" authorId="0">
      <text>
        <r>
          <rPr>
            <sz val="9"/>
            <color rgb="FF000000"/>
            <rFont val="Tahoma"/>
            <family val="2"/>
          </rPr>
          <t xml:space="preserve">D: Différence de méthodologie </t>
        </r>
      </text>
    </comment>
    <comment ref="AN22" authorId="0">
      <text>
        <r>
          <rPr>
            <sz val="9"/>
            <color rgb="FF000000"/>
            <rFont val="Tahoma"/>
            <family val="2"/>
          </rPr>
          <t xml:space="preserve">D: Différence de méthodologie w: Inclut des données d'une autre catégorie </t>
        </r>
      </text>
    </comment>
    <comment ref="AO22" authorId="0">
      <text>
        <r>
          <rPr>
            <sz val="9"/>
            <color rgb="FF000000"/>
            <rFont val="Tahoma"/>
            <family val="2"/>
          </rPr>
          <t xml:space="preserve">k: Données incluses dans une autre catégorie </t>
        </r>
      </text>
    </comment>
    <comment ref="AP22" authorId="0">
      <text>
        <r>
          <rPr>
            <sz val="9"/>
            <color rgb="FF000000"/>
            <rFont val="Tahoma"/>
            <family val="2"/>
          </rPr>
          <t xml:space="preserve">D: Différence de méthodologie </t>
        </r>
      </text>
    </comment>
    <comment ref="AQ22" authorId="0">
      <text>
        <r>
          <rPr>
            <sz val="9"/>
            <color rgb="FF000000"/>
            <rFont val="Tahoma"/>
            <family val="2"/>
          </rPr>
          <t xml:space="preserve">D: Différence de méthodologie </t>
        </r>
      </text>
    </comment>
    <comment ref="AR22" authorId="0">
      <text>
        <r>
          <rPr>
            <sz val="9"/>
            <color rgb="FF000000"/>
            <rFont val="Tahoma"/>
            <family val="2"/>
          </rPr>
          <t xml:space="preserve">D: Différence de méthodologie </t>
        </r>
      </text>
    </comment>
    <comment ref="I23" authorId="0">
      <text>
        <r>
          <rPr>
            <sz val="9"/>
            <color rgb="FF000000"/>
            <rFont val="Tahoma"/>
            <family val="2"/>
          </rPr>
          <t xml:space="preserve">D: Différence de méthodologie </t>
        </r>
      </text>
    </comment>
    <comment ref="J23" authorId="0">
      <text>
        <r>
          <rPr>
            <sz val="9"/>
            <color rgb="FF000000"/>
            <rFont val="Tahoma"/>
            <family val="2"/>
          </rPr>
          <t xml:space="preserve">E: Valeur estimée </t>
        </r>
      </text>
    </comment>
    <comment ref="K23" authorId="0">
      <text>
        <r>
          <rPr>
            <sz val="9"/>
            <color rgb="FF000000"/>
            <rFont val="Tahoma"/>
            <family val="2"/>
          </rPr>
          <t xml:space="preserve">E: Valeur estimée </t>
        </r>
      </text>
    </comment>
    <comment ref="L23" authorId="0">
      <text>
        <r>
          <rPr>
            <sz val="9"/>
            <color rgb="FF000000"/>
            <rFont val="Tahoma"/>
            <family val="2"/>
          </rPr>
          <t xml:space="preserve">E: Valeur estimée </t>
        </r>
      </text>
    </comment>
    <comment ref="N23" authorId="0">
      <text>
        <r>
          <rPr>
            <sz val="9"/>
            <color rgb="FF000000"/>
            <rFont val="Tahoma"/>
            <family val="2"/>
          </rPr>
          <t xml:space="preserve">E: Valeur estimée </t>
        </r>
      </text>
    </comment>
    <comment ref="U23" authorId="0">
      <text>
        <r>
          <rPr>
            <sz val="9"/>
            <color rgb="FF000000"/>
            <rFont val="Tahoma"/>
            <family val="2"/>
          </rPr>
          <t xml:space="preserve">E: Valeur estimée </t>
        </r>
      </text>
    </comment>
    <comment ref="V23" authorId="0">
      <text>
        <r>
          <rPr>
            <sz val="9"/>
            <color rgb="FF000000"/>
            <rFont val="Tahoma"/>
            <family val="2"/>
          </rPr>
          <t xml:space="preserve">E: Valeur estimée </t>
        </r>
      </text>
    </comment>
    <comment ref="W23" authorId="0">
      <text>
        <r>
          <rPr>
            <sz val="9"/>
            <color rgb="FF000000"/>
            <rFont val="Tahoma"/>
            <family val="2"/>
          </rPr>
          <t xml:space="preserve">E: Valeur estimée </t>
        </r>
      </text>
    </comment>
    <comment ref="X23" authorId="0">
      <text>
        <r>
          <rPr>
            <sz val="9"/>
            <color rgb="FF000000"/>
            <rFont val="Tahoma"/>
            <family val="2"/>
          </rPr>
          <t xml:space="preserve">E: Valeur estimée </t>
        </r>
      </text>
    </comment>
    <comment ref="Y23" authorId="0">
      <text>
        <r>
          <rPr>
            <sz val="9"/>
            <color rgb="FF000000"/>
            <rFont val="Tahoma"/>
            <family val="2"/>
          </rPr>
          <t xml:space="preserve">D: Différence de méthodologie </t>
        </r>
      </text>
    </comment>
    <comment ref="Z23" authorId="0">
      <text>
        <r>
          <rPr>
            <sz val="9"/>
            <color rgb="FF000000"/>
            <rFont val="Tahoma"/>
            <family val="2"/>
          </rPr>
          <t xml:space="preserve">E: Valeur estimée </t>
        </r>
      </text>
    </comment>
    <comment ref="AM23" authorId="0">
      <text>
        <r>
          <rPr>
            <sz val="9"/>
            <color rgb="FF000000"/>
            <rFont val="Tahoma"/>
            <family val="2"/>
          </rPr>
          <t xml:space="preserve">D: Différence de méthodologie </t>
        </r>
      </text>
    </comment>
    <comment ref="AN23" authorId="0">
      <text>
        <r>
          <rPr>
            <sz val="9"/>
            <color rgb="FF000000"/>
            <rFont val="Tahoma"/>
            <family val="2"/>
          </rPr>
          <t xml:space="preserve">D: Différence de méthodologie w: Inclut des données d'une autre catégorie </t>
        </r>
      </text>
    </comment>
    <comment ref="AO23" authorId="0">
      <text>
        <r>
          <rPr>
            <sz val="9"/>
            <color rgb="FF000000"/>
            <rFont val="Tahoma"/>
            <family val="2"/>
          </rPr>
          <t xml:space="preserve">k: Données incluses dans une autre catégorie </t>
        </r>
      </text>
    </comment>
    <comment ref="AP23" authorId="0">
      <text>
        <r>
          <rPr>
            <sz val="9"/>
            <color rgb="FF000000"/>
            <rFont val="Tahoma"/>
            <family val="2"/>
          </rPr>
          <t xml:space="preserve">D: Différence de méthodologie </t>
        </r>
      </text>
    </comment>
    <comment ref="AQ23" authorId="0">
      <text>
        <r>
          <rPr>
            <sz val="9"/>
            <color rgb="FF000000"/>
            <rFont val="Tahoma"/>
            <family val="2"/>
          </rPr>
          <t xml:space="preserve">D: Différence de méthodologie </t>
        </r>
      </text>
    </comment>
    <comment ref="AR23" authorId="0">
      <text>
        <r>
          <rPr>
            <sz val="9"/>
            <color rgb="FF000000"/>
            <rFont val="Tahoma"/>
            <family val="2"/>
          </rPr>
          <t xml:space="preserve">D: Différence de méthodologie </t>
        </r>
      </text>
    </comment>
    <comment ref="I24" authorId="0">
      <text>
        <r>
          <rPr>
            <sz val="9"/>
            <color rgb="FF000000"/>
            <rFont val="Tahoma"/>
            <family val="2"/>
          </rPr>
          <t xml:space="preserve">E: Valeur estimée </t>
        </r>
      </text>
    </comment>
    <comment ref="X24" authorId="0">
      <text>
        <r>
          <rPr>
            <sz val="9"/>
            <color rgb="FF000000"/>
            <rFont val="Tahoma"/>
            <family val="2"/>
          </rPr>
          <t xml:space="preserve">B: Rupture </t>
        </r>
      </text>
    </comment>
    <comment ref="AA24" authorId="0">
      <text>
        <r>
          <rPr>
            <sz val="9"/>
            <color rgb="FF000000"/>
            <rFont val="Tahoma"/>
            <family val="2"/>
          </rPr>
          <t xml:space="preserve">B: Rupture E: Valeur estimée </t>
        </r>
      </text>
    </comment>
    <comment ref="AB24" authorId="0">
      <text>
        <r>
          <rPr>
            <sz val="9"/>
            <color rgb="FF000000"/>
            <rFont val="Tahoma"/>
            <family val="2"/>
          </rPr>
          <t xml:space="preserve">E: Valeur estimée </t>
        </r>
      </text>
    </comment>
    <comment ref="AC24" authorId="0">
      <text>
        <r>
          <rPr>
            <sz val="9"/>
            <color rgb="FF000000"/>
            <rFont val="Tahoma"/>
            <family val="2"/>
          </rPr>
          <t xml:space="preserve">E: Valeur estimée </t>
        </r>
      </text>
    </comment>
    <comment ref="AD24" authorId="0">
      <text>
        <r>
          <rPr>
            <sz val="9"/>
            <color rgb="FF000000"/>
            <rFont val="Tahoma"/>
            <family val="2"/>
          </rPr>
          <t xml:space="preserve">B: Rupture E: Valeur estimée </t>
        </r>
      </text>
    </comment>
    <comment ref="AE24" authorId="0">
      <text>
        <r>
          <rPr>
            <sz val="9"/>
            <color rgb="FF000000"/>
            <rFont val="Tahoma"/>
            <family val="2"/>
          </rPr>
          <t xml:space="preserve">B: Rupture E: Valeur estimée </t>
        </r>
      </text>
    </comment>
    <comment ref="AF24" authorId="0">
      <text>
        <r>
          <rPr>
            <sz val="9"/>
            <color rgb="FF000000"/>
            <rFont val="Tahoma"/>
            <family val="2"/>
          </rPr>
          <t xml:space="preserve">E: Valeur estimée </t>
        </r>
      </text>
    </comment>
    <comment ref="AM24" authorId="0">
      <text>
        <r>
          <rPr>
            <sz val="9"/>
            <color rgb="FF000000"/>
            <rFont val="Tahoma"/>
            <family val="2"/>
          </rPr>
          <t xml:space="preserve">D: Différence de méthodologie </t>
        </r>
      </text>
    </comment>
    <comment ref="AN24" authorId="0">
      <text>
        <r>
          <rPr>
            <sz val="9"/>
            <color rgb="FF000000"/>
            <rFont val="Tahoma"/>
            <family val="2"/>
          </rPr>
          <t xml:space="preserve">D: Différence de méthodologie w: Inclut des données d'une autre catégorie </t>
        </r>
      </text>
    </comment>
    <comment ref="AO24" authorId="0">
      <text>
        <r>
          <rPr>
            <sz val="9"/>
            <color rgb="FF000000"/>
            <rFont val="Tahoma"/>
            <family val="2"/>
          </rPr>
          <t xml:space="preserve">k: Données incluses dans une autre catégorie </t>
        </r>
      </text>
    </comment>
    <comment ref="AP24" authorId="0">
      <text>
        <r>
          <rPr>
            <sz val="9"/>
            <color rgb="FF000000"/>
            <rFont val="Tahoma"/>
            <family val="2"/>
          </rPr>
          <t xml:space="preserve">D: Différence de méthodologie </t>
        </r>
      </text>
    </comment>
    <comment ref="AQ24" authorId="0">
      <text>
        <r>
          <rPr>
            <sz val="9"/>
            <color rgb="FF000000"/>
            <rFont val="Tahoma"/>
            <family val="2"/>
          </rPr>
          <t xml:space="preserve">D: Différence de méthodologie </t>
        </r>
      </text>
    </comment>
    <comment ref="AR24" authorId="0">
      <text>
        <r>
          <rPr>
            <sz val="9"/>
            <color rgb="FF000000"/>
            <rFont val="Tahoma"/>
            <family val="2"/>
          </rPr>
          <t xml:space="preserve">D: Différence de méthodologie </t>
        </r>
      </text>
    </comment>
    <comment ref="I25" authorId="0">
      <text>
        <r>
          <rPr>
            <sz val="9"/>
            <color rgb="FF000000"/>
            <rFont val="Tahoma"/>
            <family val="2"/>
          </rPr>
          <t xml:space="preserve">E: Valeur estimée </t>
        </r>
      </text>
    </comment>
    <comment ref="J25" authorId="0">
      <text>
        <r>
          <rPr>
            <sz val="9"/>
            <color rgb="FF000000"/>
            <rFont val="Tahoma"/>
            <family val="2"/>
          </rPr>
          <t xml:space="preserve">E: Valeur estimée </t>
        </r>
      </text>
    </comment>
    <comment ref="K25" authorId="0">
      <text>
        <r>
          <rPr>
            <sz val="9"/>
            <color rgb="FF000000"/>
            <rFont val="Tahoma"/>
            <family val="2"/>
          </rPr>
          <t xml:space="preserve">E: Valeur estimée </t>
        </r>
      </text>
    </comment>
    <comment ref="L25" authorId="0">
      <text>
        <r>
          <rPr>
            <sz val="9"/>
            <color rgb="FF000000"/>
            <rFont val="Tahoma"/>
            <family val="2"/>
          </rPr>
          <t xml:space="preserve">E: Valeur estimée </t>
        </r>
      </text>
    </comment>
    <comment ref="N25" authorId="0">
      <text>
        <r>
          <rPr>
            <sz val="9"/>
            <color rgb="FF000000"/>
            <rFont val="Tahoma"/>
            <family val="2"/>
          </rPr>
          <t xml:space="preserve">E: Valeur estimée </t>
        </r>
      </text>
    </comment>
    <comment ref="U25" authorId="0">
      <text>
        <r>
          <rPr>
            <sz val="9"/>
            <color rgb="FF000000"/>
            <rFont val="Tahoma"/>
            <family val="2"/>
          </rPr>
          <t xml:space="preserve">E: Valeur estimée </t>
        </r>
      </text>
    </comment>
    <comment ref="V25" authorId="0">
      <text>
        <r>
          <rPr>
            <sz val="9"/>
            <color rgb="FF000000"/>
            <rFont val="Tahoma"/>
            <family val="2"/>
          </rPr>
          <t xml:space="preserve">E: Valeur estimée </t>
        </r>
      </text>
    </comment>
    <comment ref="W25" authorId="0">
      <text>
        <r>
          <rPr>
            <sz val="9"/>
            <color rgb="FF000000"/>
            <rFont val="Tahoma"/>
            <family val="2"/>
          </rPr>
          <t xml:space="preserve">E: Valeur estimée </t>
        </r>
      </text>
    </comment>
    <comment ref="X25" authorId="0">
      <text>
        <r>
          <rPr>
            <sz val="9"/>
            <color rgb="FF000000"/>
            <rFont val="Tahoma"/>
            <family val="2"/>
          </rPr>
          <t xml:space="preserve">E: Valeur estimée </t>
        </r>
      </text>
    </comment>
    <comment ref="Y25" authorId="0">
      <text>
        <r>
          <rPr>
            <sz val="9"/>
            <color rgb="FF000000"/>
            <rFont val="Tahoma"/>
            <family val="2"/>
          </rPr>
          <t xml:space="preserve">E: Valeur estimée </t>
        </r>
      </text>
    </comment>
    <comment ref="Z25" authorId="0">
      <text>
        <r>
          <rPr>
            <sz val="9"/>
            <color rgb="FF000000"/>
            <rFont val="Tahoma"/>
            <family val="2"/>
          </rPr>
          <t xml:space="preserve">E: Valeur estimée </t>
        </r>
      </text>
    </comment>
    <comment ref="AM25" authorId="0">
      <text>
        <r>
          <rPr>
            <sz val="9"/>
            <color rgb="FF000000"/>
            <rFont val="Tahoma"/>
            <family val="2"/>
          </rPr>
          <t xml:space="preserve">D: Différence de méthodologie </t>
        </r>
      </text>
    </comment>
    <comment ref="AN25" authorId="0">
      <text>
        <r>
          <rPr>
            <sz val="9"/>
            <color rgb="FF000000"/>
            <rFont val="Tahoma"/>
            <family val="2"/>
          </rPr>
          <t xml:space="preserve">D: Différence de méthodologie w: Inclut des données d'une autre catégorie </t>
        </r>
      </text>
    </comment>
    <comment ref="AO25" authorId="0">
      <text>
        <r>
          <rPr>
            <sz val="9"/>
            <color rgb="FF000000"/>
            <rFont val="Tahoma"/>
            <family val="2"/>
          </rPr>
          <t xml:space="preserve">k: Données incluses dans une autre catégorie </t>
        </r>
      </text>
    </comment>
    <comment ref="AP25" authorId="0">
      <text>
        <r>
          <rPr>
            <sz val="9"/>
            <color rgb="FF000000"/>
            <rFont val="Tahoma"/>
            <family val="2"/>
          </rPr>
          <t xml:space="preserve">D: Différence de méthodologie </t>
        </r>
      </text>
    </comment>
    <comment ref="AQ25" authorId="0">
      <text>
        <r>
          <rPr>
            <sz val="9"/>
            <color rgb="FF000000"/>
            <rFont val="Tahoma"/>
            <family val="2"/>
          </rPr>
          <t xml:space="preserve">D: Différence de méthodologie </t>
        </r>
      </text>
    </comment>
    <comment ref="AR25" authorId="0">
      <text>
        <r>
          <rPr>
            <sz val="9"/>
            <color rgb="FF000000"/>
            <rFont val="Tahoma"/>
            <family val="2"/>
          </rPr>
          <t xml:space="preserve">D: Différence de méthodologie </t>
        </r>
      </text>
    </comment>
    <comment ref="C26" authorId="0">
      <text>
        <r>
          <rPr>
            <sz val="9"/>
            <color rgb="FF000000"/>
            <rFont val="Tahoma"/>
            <family val="2"/>
          </rPr>
          <t xml:space="preserve">B: Rupture </t>
        </r>
      </text>
    </comment>
    <comment ref="D26" authorId="0">
      <text>
        <r>
          <rPr>
            <sz val="9"/>
            <color rgb="FF000000"/>
            <rFont val="Tahoma"/>
            <family val="2"/>
          </rPr>
          <t xml:space="preserve">B: Rupture </t>
        </r>
      </text>
    </comment>
    <comment ref="F26" authorId="0">
      <text>
        <r>
          <rPr>
            <sz val="9"/>
            <color rgb="FF000000"/>
            <rFont val="Tahoma"/>
            <family val="2"/>
          </rPr>
          <t xml:space="preserve">B: Rupture </t>
        </r>
      </text>
    </comment>
    <comment ref="I26" authorId="0">
      <text>
        <r>
          <rPr>
            <sz val="9"/>
            <color rgb="FF000000"/>
            <rFont val="Tahoma"/>
            <family val="2"/>
          </rPr>
          <t xml:space="preserve">D: Différence de méthodologie </t>
        </r>
      </text>
    </comment>
    <comment ref="O26" authorId="0">
      <text>
        <r>
          <rPr>
            <sz val="9"/>
            <color rgb="FF000000"/>
            <rFont val="Tahoma"/>
            <family val="2"/>
          </rPr>
          <t xml:space="preserve">B: Rupture </t>
        </r>
      </text>
    </comment>
    <comment ref="AA26" authorId="0">
      <text>
        <r>
          <rPr>
            <sz val="9"/>
            <color rgb="FF000000"/>
            <rFont val="Tahoma"/>
            <family val="2"/>
          </rPr>
          <t xml:space="preserve">E: Valeur estimée </t>
        </r>
      </text>
    </comment>
    <comment ref="AB26" authorId="0">
      <text>
        <r>
          <rPr>
            <sz val="9"/>
            <color rgb="FF000000"/>
            <rFont val="Tahoma"/>
            <family val="2"/>
          </rPr>
          <t xml:space="preserve">E: Valeur estimée </t>
        </r>
      </text>
    </comment>
    <comment ref="AC26" authorId="0">
      <text>
        <r>
          <rPr>
            <sz val="9"/>
            <color rgb="FF000000"/>
            <rFont val="Tahoma"/>
            <family val="2"/>
          </rPr>
          <t xml:space="preserve">E: Valeur estimée </t>
        </r>
      </text>
    </comment>
    <comment ref="AD26" authorId="0">
      <text>
        <r>
          <rPr>
            <sz val="9"/>
            <color rgb="FF000000"/>
            <rFont val="Tahoma"/>
            <family val="2"/>
          </rPr>
          <t xml:space="preserve">B: Rupture E: Valeur estimée </t>
        </r>
      </text>
    </comment>
    <comment ref="AE26" authorId="0">
      <text>
        <r>
          <rPr>
            <sz val="9"/>
            <color rgb="FF000000"/>
            <rFont val="Tahoma"/>
            <family val="2"/>
          </rPr>
          <t xml:space="preserve">E: Valeur estimée </t>
        </r>
      </text>
    </comment>
    <comment ref="AF26" authorId="0">
      <text>
        <r>
          <rPr>
            <sz val="9"/>
            <color rgb="FF000000"/>
            <rFont val="Tahoma"/>
            <family val="2"/>
          </rPr>
          <t xml:space="preserve">B: Rupture E: Valeur estimée </t>
        </r>
      </text>
    </comment>
    <comment ref="AM26" authorId="0">
      <text>
        <r>
          <rPr>
            <sz val="9"/>
            <color rgb="FF000000"/>
            <rFont val="Tahoma"/>
            <family val="2"/>
          </rPr>
          <t xml:space="preserve">D: Différence de méthodologie </t>
        </r>
      </text>
    </comment>
    <comment ref="AN26" authorId="0">
      <text>
        <r>
          <rPr>
            <sz val="9"/>
            <color rgb="FF000000"/>
            <rFont val="Tahoma"/>
            <family val="2"/>
          </rPr>
          <t xml:space="preserve">D: Différence de méthodologie w: Inclut des données d'une autre catégorie </t>
        </r>
      </text>
    </comment>
    <comment ref="AO26" authorId="0">
      <text>
        <r>
          <rPr>
            <sz val="9"/>
            <color rgb="FF000000"/>
            <rFont val="Tahoma"/>
            <family val="2"/>
          </rPr>
          <t xml:space="preserve">k: Données incluses dans une autre catégorie </t>
        </r>
      </text>
    </comment>
    <comment ref="AP26" authorId="0">
      <text>
        <r>
          <rPr>
            <sz val="9"/>
            <color rgb="FF000000"/>
            <rFont val="Tahoma"/>
            <family val="2"/>
          </rPr>
          <t xml:space="preserve">D: Différence de méthodologie </t>
        </r>
      </text>
    </comment>
    <comment ref="AQ26" authorId="0">
      <text>
        <r>
          <rPr>
            <sz val="9"/>
            <color rgb="FF000000"/>
            <rFont val="Tahoma"/>
            <family val="2"/>
          </rPr>
          <t xml:space="preserve">D: Différence de méthodologie </t>
        </r>
      </text>
    </comment>
    <comment ref="AR26" authorId="0">
      <text>
        <r>
          <rPr>
            <sz val="9"/>
            <color rgb="FF000000"/>
            <rFont val="Tahoma"/>
            <family val="2"/>
          </rPr>
          <t xml:space="preserve">D: Différence de méthodologie </t>
        </r>
      </text>
    </comment>
    <comment ref="I27" authorId="0">
      <text>
        <r>
          <rPr>
            <sz val="9"/>
            <color rgb="FF000000"/>
            <rFont val="Tahoma"/>
            <family val="2"/>
          </rPr>
          <t xml:space="preserve">D: Différence de méthodologie </t>
        </r>
      </text>
    </comment>
    <comment ref="J27" authorId="0">
      <text>
        <r>
          <rPr>
            <sz val="9"/>
            <color rgb="FF000000"/>
            <rFont val="Tahoma"/>
            <family val="2"/>
          </rPr>
          <t xml:space="preserve">E: Valeur estimée </t>
        </r>
      </text>
    </comment>
    <comment ref="K27" authorId="0">
      <text>
        <r>
          <rPr>
            <sz val="9"/>
            <color rgb="FF000000"/>
            <rFont val="Tahoma"/>
            <family val="2"/>
          </rPr>
          <t xml:space="preserve">E: Valeur estimée </t>
        </r>
      </text>
    </comment>
    <comment ref="L27" authorId="0">
      <text>
        <r>
          <rPr>
            <sz val="9"/>
            <color rgb="FF000000"/>
            <rFont val="Tahoma"/>
            <family val="2"/>
          </rPr>
          <t xml:space="preserve">E: Valeur estimée </t>
        </r>
      </text>
    </comment>
    <comment ref="N27" authorId="0">
      <text>
        <r>
          <rPr>
            <sz val="9"/>
            <color rgb="FF000000"/>
            <rFont val="Tahoma"/>
            <family val="2"/>
          </rPr>
          <t xml:space="preserve">E: Valeur estimée </t>
        </r>
      </text>
    </comment>
    <comment ref="U27" authorId="0">
      <text>
        <r>
          <rPr>
            <sz val="9"/>
            <color rgb="FF000000"/>
            <rFont val="Tahoma"/>
            <family val="2"/>
          </rPr>
          <t xml:space="preserve">E: Valeur estimée </t>
        </r>
      </text>
    </comment>
    <comment ref="V27" authorId="0">
      <text>
        <r>
          <rPr>
            <sz val="9"/>
            <color rgb="FF000000"/>
            <rFont val="Tahoma"/>
            <family val="2"/>
          </rPr>
          <t xml:space="preserve">E: Valeur estimée </t>
        </r>
      </text>
    </comment>
    <comment ref="W27" authorId="0">
      <text>
        <r>
          <rPr>
            <sz val="9"/>
            <color rgb="FF000000"/>
            <rFont val="Tahoma"/>
            <family val="2"/>
          </rPr>
          <t xml:space="preserve">E: Valeur estimée </t>
        </r>
      </text>
    </comment>
    <comment ref="X27" authorId="0">
      <text>
        <r>
          <rPr>
            <sz val="9"/>
            <color rgb="FF000000"/>
            <rFont val="Tahoma"/>
            <family val="2"/>
          </rPr>
          <t xml:space="preserve">E: Valeur estimée </t>
        </r>
      </text>
    </comment>
    <comment ref="Y27" authorId="0">
      <text>
        <r>
          <rPr>
            <sz val="9"/>
            <color rgb="FF000000"/>
            <rFont val="Tahoma"/>
            <family val="2"/>
          </rPr>
          <t xml:space="preserve">E: Valeur estimée </t>
        </r>
      </text>
    </comment>
    <comment ref="Z27" authorId="0">
      <text>
        <r>
          <rPr>
            <sz val="9"/>
            <color rgb="FF000000"/>
            <rFont val="Tahoma"/>
            <family val="2"/>
          </rPr>
          <t xml:space="preserve">E: Valeur estimée </t>
        </r>
      </text>
    </comment>
    <comment ref="AM27" authorId="0">
      <text>
        <r>
          <rPr>
            <sz val="9"/>
            <color rgb="FF000000"/>
            <rFont val="Tahoma"/>
            <family val="2"/>
          </rPr>
          <t xml:space="preserve">B: Rupture D: Différence de méthodologie </t>
        </r>
      </text>
    </comment>
    <comment ref="AN27" authorId="0">
      <text>
        <r>
          <rPr>
            <sz val="9"/>
            <color rgb="FF000000"/>
            <rFont val="Tahoma"/>
            <family val="2"/>
          </rPr>
          <t xml:space="preserve">B: Rupture D: Différence de méthodologie w: Inclut des données d'une autre catégorie </t>
        </r>
      </text>
    </comment>
    <comment ref="AO27" authorId="0">
      <text>
        <r>
          <rPr>
            <sz val="9"/>
            <color rgb="FF000000"/>
            <rFont val="Tahoma"/>
            <family val="2"/>
          </rPr>
          <t xml:space="preserve">k: Données incluses dans une autre catégorie </t>
        </r>
      </text>
    </comment>
    <comment ref="AP27" authorId="0">
      <text>
        <r>
          <rPr>
            <sz val="9"/>
            <color rgb="FF000000"/>
            <rFont val="Tahoma"/>
            <family val="2"/>
          </rPr>
          <t xml:space="preserve">B: Rupture D: Différence de méthodologie </t>
        </r>
      </text>
    </comment>
    <comment ref="AQ27" authorId="0">
      <text>
        <r>
          <rPr>
            <sz val="9"/>
            <color rgb="FF000000"/>
            <rFont val="Tahoma"/>
            <family val="2"/>
          </rPr>
          <t xml:space="preserve">B: Rupture D: Différence de méthodologie </t>
        </r>
      </text>
    </comment>
    <comment ref="AR27" authorId="0">
      <text>
        <r>
          <rPr>
            <sz val="9"/>
            <color rgb="FF000000"/>
            <rFont val="Tahoma"/>
            <family val="2"/>
          </rPr>
          <t xml:space="preserve">B: Rupture D: Différence de méthodologie </t>
        </r>
      </text>
    </comment>
    <comment ref="AA28" authorId="0">
      <text>
        <r>
          <rPr>
            <sz val="9"/>
            <color rgb="FF000000"/>
            <rFont val="Tahoma"/>
            <family val="2"/>
          </rPr>
          <t xml:space="preserve">E: Valeur estimée </t>
        </r>
      </text>
    </comment>
    <comment ref="AB28" authorId="0">
      <text>
        <r>
          <rPr>
            <sz val="9"/>
            <color rgb="FF000000"/>
            <rFont val="Tahoma"/>
            <family val="2"/>
          </rPr>
          <t xml:space="preserve">E: Valeur estimée </t>
        </r>
      </text>
    </comment>
    <comment ref="AC28" authorId="0">
      <text>
        <r>
          <rPr>
            <sz val="9"/>
            <color rgb="FF000000"/>
            <rFont val="Tahoma"/>
            <family val="2"/>
          </rPr>
          <t xml:space="preserve">E: Valeur estimée </t>
        </r>
      </text>
    </comment>
    <comment ref="AD28" authorId="0">
      <text>
        <r>
          <rPr>
            <sz val="9"/>
            <color rgb="FF000000"/>
            <rFont val="Tahoma"/>
            <family val="2"/>
          </rPr>
          <t xml:space="preserve">E: Valeur estimée </t>
        </r>
      </text>
    </comment>
    <comment ref="AE28" authorId="0">
      <text>
        <r>
          <rPr>
            <sz val="9"/>
            <color rgb="FF000000"/>
            <rFont val="Tahoma"/>
            <family val="2"/>
          </rPr>
          <t xml:space="preserve">E: Valeur estimée </t>
        </r>
      </text>
    </comment>
    <comment ref="AF28" authorId="0">
      <text>
        <r>
          <rPr>
            <sz val="9"/>
            <color rgb="FF000000"/>
            <rFont val="Tahoma"/>
            <family val="2"/>
          </rPr>
          <t xml:space="preserve">E: Valeur estimée </t>
        </r>
      </text>
    </comment>
    <comment ref="AM28" authorId="0">
      <text>
        <r>
          <rPr>
            <sz val="9"/>
            <color rgb="FF000000"/>
            <rFont val="Tahoma"/>
            <family val="2"/>
          </rPr>
          <t xml:space="preserve">D: Différence de méthodologie </t>
        </r>
      </text>
    </comment>
    <comment ref="AN28" authorId="0">
      <text>
        <r>
          <rPr>
            <sz val="9"/>
            <color rgb="FF000000"/>
            <rFont val="Tahoma"/>
            <family val="2"/>
          </rPr>
          <t xml:space="preserve">D: Différence de méthodologie w: Inclut des données d'une autre catégorie </t>
        </r>
      </text>
    </comment>
    <comment ref="AO28" authorId="0">
      <text>
        <r>
          <rPr>
            <sz val="9"/>
            <color rgb="FF000000"/>
            <rFont val="Tahoma"/>
            <family val="2"/>
          </rPr>
          <t xml:space="preserve">k: Données incluses dans une autre catégorie </t>
        </r>
      </text>
    </comment>
    <comment ref="AP28" authorId="0">
      <text>
        <r>
          <rPr>
            <sz val="9"/>
            <color rgb="FF000000"/>
            <rFont val="Tahoma"/>
            <family val="2"/>
          </rPr>
          <t xml:space="preserve">D: Différence de méthodologie </t>
        </r>
      </text>
    </comment>
    <comment ref="AQ28" authorId="0">
      <text>
        <r>
          <rPr>
            <sz val="9"/>
            <color rgb="FF000000"/>
            <rFont val="Tahoma"/>
            <family val="2"/>
          </rPr>
          <t xml:space="preserve">D: Différence de méthodologie </t>
        </r>
      </text>
    </comment>
    <comment ref="AR28" authorId="0">
      <text>
        <r>
          <rPr>
            <sz val="9"/>
            <color rgb="FF000000"/>
            <rFont val="Tahoma"/>
            <family val="2"/>
          </rPr>
          <t xml:space="preserve">D: Différence de méthodologie </t>
        </r>
      </text>
    </comment>
    <comment ref="C29" authorId="0">
      <text>
        <r>
          <rPr>
            <sz val="9"/>
            <color rgb="FF000000"/>
            <rFont val="Tahoma"/>
            <family val="2"/>
          </rPr>
          <t xml:space="preserve">B: Rupture </t>
        </r>
      </text>
    </comment>
    <comment ref="D29" authorId="0">
      <text>
        <r>
          <rPr>
            <sz val="9"/>
            <color rgb="FF000000"/>
            <rFont val="Tahoma"/>
            <family val="2"/>
          </rPr>
          <t xml:space="preserve">B: Rupture </t>
        </r>
      </text>
    </comment>
    <comment ref="E29" authorId="0">
      <text>
        <r>
          <rPr>
            <sz val="9"/>
            <color rgb="FF000000"/>
            <rFont val="Tahoma"/>
            <family val="2"/>
          </rPr>
          <t xml:space="preserve">B: Rupture </t>
        </r>
      </text>
    </comment>
    <comment ref="F29" authorId="0">
      <text>
        <r>
          <rPr>
            <sz val="9"/>
            <color rgb="FF000000"/>
            <rFont val="Tahoma"/>
            <family val="2"/>
          </rPr>
          <t xml:space="preserve">B: Rupture </t>
        </r>
      </text>
    </comment>
    <comment ref="G29" authorId="0">
      <text>
        <r>
          <rPr>
            <sz val="9"/>
            <color rgb="FF000000"/>
            <rFont val="Tahoma"/>
            <family val="2"/>
          </rPr>
          <t xml:space="preserve">B: Rupture </t>
        </r>
      </text>
    </comment>
    <comment ref="H29" authorId="0">
      <text>
        <r>
          <rPr>
            <sz val="9"/>
            <color rgb="FF000000"/>
            <rFont val="Tahoma"/>
            <family val="2"/>
          </rPr>
          <t xml:space="preserve">B: Rupture </t>
        </r>
      </text>
    </comment>
    <comment ref="J29" authorId="0">
      <text>
        <r>
          <rPr>
            <sz val="9"/>
            <color rgb="FF000000"/>
            <rFont val="Tahoma"/>
            <family val="2"/>
          </rPr>
          <t xml:space="preserve">E: Valeur estimée </t>
        </r>
      </text>
    </comment>
    <comment ref="K29" authorId="0">
      <text>
        <r>
          <rPr>
            <sz val="9"/>
            <color rgb="FF000000"/>
            <rFont val="Tahoma"/>
            <family val="2"/>
          </rPr>
          <t xml:space="preserve">E: Valeur estimée </t>
        </r>
      </text>
    </comment>
    <comment ref="L29" authorId="0">
      <text>
        <r>
          <rPr>
            <sz val="9"/>
            <color rgb="FF000000"/>
            <rFont val="Tahoma"/>
            <family val="2"/>
          </rPr>
          <t xml:space="preserve">E: Valeur estimée </t>
        </r>
      </text>
    </comment>
    <comment ref="N29" authorId="0">
      <text>
        <r>
          <rPr>
            <sz val="9"/>
            <color rgb="FF000000"/>
            <rFont val="Tahoma"/>
            <family val="2"/>
          </rPr>
          <t xml:space="preserve">E: Valeur estimée </t>
        </r>
      </text>
    </comment>
    <comment ref="AM29" authorId="0">
      <text>
        <r>
          <rPr>
            <sz val="9"/>
            <color rgb="FF000000"/>
            <rFont val="Tahoma"/>
            <family val="2"/>
          </rPr>
          <t xml:space="preserve">D: Différence de méthodologie </t>
        </r>
      </text>
    </comment>
    <comment ref="AN29" authorId="0">
      <text>
        <r>
          <rPr>
            <sz val="9"/>
            <color rgb="FF000000"/>
            <rFont val="Tahoma"/>
            <family val="2"/>
          </rPr>
          <t xml:space="preserve">D: Différence de méthodologie </t>
        </r>
      </text>
    </comment>
    <comment ref="AO29" authorId="0">
      <text>
        <r>
          <rPr>
            <sz val="9"/>
            <color rgb="FF000000"/>
            <rFont val="Tahoma"/>
            <family val="2"/>
          </rPr>
          <t xml:space="preserve">k: Données incluses dans une autre catégorie </t>
        </r>
      </text>
    </comment>
    <comment ref="AP29" authorId="0">
      <text>
        <r>
          <rPr>
            <sz val="9"/>
            <color rgb="FF000000"/>
            <rFont val="Tahoma"/>
            <family val="2"/>
          </rPr>
          <t xml:space="preserve">D: Différence de méthodologie </t>
        </r>
      </text>
    </comment>
    <comment ref="AQ29" authorId="0">
      <text>
        <r>
          <rPr>
            <sz val="9"/>
            <color rgb="FF000000"/>
            <rFont val="Tahoma"/>
            <family val="2"/>
          </rPr>
          <t xml:space="preserve">D: Différence de méthodologie </t>
        </r>
      </text>
    </comment>
    <comment ref="AR29" authorId="0">
      <text>
        <r>
          <rPr>
            <sz val="9"/>
            <color rgb="FF000000"/>
            <rFont val="Tahoma"/>
            <family val="2"/>
          </rPr>
          <t xml:space="preserve">D: Différence de méthodologie </t>
        </r>
      </text>
    </comment>
    <comment ref="AA30" authorId="0">
      <text>
        <r>
          <rPr>
            <sz val="9"/>
            <color rgb="FF000000"/>
            <rFont val="Tahoma"/>
            <family val="2"/>
          </rPr>
          <t xml:space="preserve">E: Valeur estimée </t>
        </r>
      </text>
    </comment>
    <comment ref="AB30" authorId="0">
      <text>
        <r>
          <rPr>
            <sz val="9"/>
            <color rgb="FF000000"/>
            <rFont val="Tahoma"/>
            <family val="2"/>
          </rPr>
          <t xml:space="preserve">E: Valeur estimée </t>
        </r>
      </text>
    </comment>
    <comment ref="AC30" authorId="0">
      <text>
        <r>
          <rPr>
            <sz val="9"/>
            <color rgb="FF000000"/>
            <rFont val="Tahoma"/>
            <family val="2"/>
          </rPr>
          <t xml:space="preserve">E: Valeur estimée </t>
        </r>
      </text>
    </comment>
    <comment ref="AD30" authorId="0">
      <text>
        <r>
          <rPr>
            <sz val="9"/>
            <color rgb="FF000000"/>
            <rFont val="Tahoma"/>
            <family val="2"/>
          </rPr>
          <t xml:space="preserve">E: Valeur estimée </t>
        </r>
      </text>
    </comment>
    <comment ref="AE30" authorId="0">
      <text>
        <r>
          <rPr>
            <sz val="9"/>
            <color rgb="FF000000"/>
            <rFont val="Tahoma"/>
            <family val="2"/>
          </rPr>
          <t xml:space="preserve">E: Valeur estimée </t>
        </r>
      </text>
    </comment>
    <comment ref="AF30" authorId="0">
      <text>
        <r>
          <rPr>
            <sz val="9"/>
            <color rgb="FF000000"/>
            <rFont val="Tahoma"/>
            <family val="2"/>
          </rPr>
          <t xml:space="preserve">E: Valeur estimée </t>
        </r>
      </text>
    </comment>
    <comment ref="AM30" authorId="0">
      <text>
        <r>
          <rPr>
            <sz val="9"/>
            <color rgb="FF000000"/>
            <rFont val="Tahoma"/>
            <family val="2"/>
          </rPr>
          <t xml:space="preserve">D: Différence de méthodologie </t>
        </r>
      </text>
    </comment>
    <comment ref="AN30" authorId="0">
      <text>
        <r>
          <rPr>
            <sz val="9"/>
            <color rgb="FF000000"/>
            <rFont val="Tahoma"/>
            <family val="2"/>
          </rPr>
          <t xml:space="preserve">D: Différence de méthodologie </t>
        </r>
      </text>
    </comment>
    <comment ref="AO30" authorId="0">
      <text>
        <r>
          <rPr>
            <sz val="9"/>
            <color rgb="FF000000"/>
            <rFont val="Tahoma"/>
            <family val="2"/>
          </rPr>
          <t xml:space="preserve">k: Données incluses dans une autre catégorie </t>
        </r>
      </text>
    </comment>
    <comment ref="AP30" authorId="0">
      <text>
        <r>
          <rPr>
            <sz val="9"/>
            <color rgb="FF000000"/>
            <rFont val="Tahoma"/>
            <family val="2"/>
          </rPr>
          <t xml:space="preserve">D: Différence de méthodologie </t>
        </r>
      </text>
    </comment>
    <comment ref="AQ30" authorId="0">
      <text>
        <r>
          <rPr>
            <sz val="9"/>
            <color rgb="FF000000"/>
            <rFont val="Tahoma"/>
            <family val="2"/>
          </rPr>
          <t xml:space="preserve">D: Différence de méthodologie </t>
        </r>
      </text>
    </comment>
    <comment ref="AR30" authorId="0">
      <text>
        <r>
          <rPr>
            <sz val="9"/>
            <color rgb="FF000000"/>
            <rFont val="Tahoma"/>
            <family val="2"/>
          </rPr>
          <t xml:space="preserve">D: Différence de méthodologie </t>
        </r>
      </text>
    </comment>
    <comment ref="J31" authorId="0">
      <text>
        <r>
          <rPr>
            <sz val="9"/>
            <color rgb="FF000000"/>
            <rFont val="Tahoma"/>
            <family val="2"/>
          </rPr>
          <t xml:space="preserve">E: Valeur estimée </t>
        </r>
      </text>
    </comment>
    <comment ref="K31" authorId="0">
      <text>
        <r>
          <rPr>
            <sz val="9"/>
            <color rgb="FF000000"/>
            <rFont val="Tahoma"/>
            <family val="2"/>
          </rPr>
          <t xml:space="preserve">E: Valeur estimée </t>
        </r>
      </text>
    </comment>
    <comment ref="L31" authorId="0">
      <text>
        <r>
          <rPr>
            <sz val="9"/>
            <color rgb="FF000000"/>
            <rFont val="Tahoma"/>
            <family val="2"/>
          </rPr>
          <t xml:space="preserve">E: Valeur estimée </t>
        </r>
      </text>
    </comment>
    <comment ref="N31" authorId="0">
      <text>
        <r>
          <rPr>
            <sz val="9"/>
            <color rgb="FF000000"/>
            <rFont val="Tahoma"/>
            <family val="2"/>
          </rPr>
          <t xml:space="preserve">E: Valeur estimée </t>
        </r>
      </text>
    </comment>
    <comment ref="AM31" authorId="0">
      <text>
        <r>
          <rPr>
            <sz val="9"/>
            <color rgb="FF000000"/>
            <rFont val="Tahoma"/>
            <family val="2"/>
          </rPr>
          <t xml:space="preserve">D: Différence de méthodologie </t>
        </r>
      </text>
    </comment>
    <comment ref="AN31" authorId="0">
      <text>
        <r>
          <rPr>
            <sz val="9"/>
            <color rgb="FF000000"/>
            <rFont val="Tahoma"/>
            <family val="2"/>
          </rPr>
          <t xml:space="preserve">D: Différence de méthodologie </t>
        </r>
      </text>
    </comment>
    <comment ref="AO31" authorId="0">
      <text>
        <r>
          <rPr>
            <sz val="9"/>
            <color rgb="FF000000"/>
            <rFont val="Tahoma"/>
            <family val="2"/>
          </rPr>
          <t xml:space="preserve">k: Données incluses dans une autre catégorie </t>
        </r>
      </text>
    </comment>
    <comment ref="AP31" authorId="0">
      <text>
        <r>
          <rPr>
            <sz val="9"/>
            <color rgb="FF000000"/>
            <rFont val="Tahoma"/>
            <family val="2"/>
          </rPr>
          <t xml:space="preserve">D: Différence de méthodologie </t>
        </r>
      </text>
    </comment>
    <comment ref="AQ31" authorId="0">
      <text>
        <r>
          <rPr>
            <sz val="9"/>
            <color rgb="FF000000"/>
            <rFont val="Tahoma"/>
            <family val="2"/>
          </rPr>
          <t xml:space="preserve">D: Différence de méthodologie </t>
        </r>
      </text>
    </comment>
    <comment ref="AR31" authorId="0">
      <text>
        <r>
          <rPr>
            <sz val="9"/>
            <color rgb="FF000000"/>
            <rFont val="Tahoma"/>
            <family val="2"/>
          </rPr>
          <t xml:space="preserve">D: Différence de méthodologie </t>
        </r>
      </text>
    </comment>
    <comment ref="AA32" authorId="0">
      <text>
        <r>
          <rPr>
            <sz val="9"/>
            <color rgb="FF000000"/>
            <rFont val="Tahoma"/>
            <family val="2"/>
          </rPr>
          <t xml:space="preserve">E: Valeur estimée </t>
        </r>
      </text>
    </comment>
    <comment ref="AB32" authorId="0">
      <text>
        <r>
          <rPr>
            <sz val="9"/>
            <color rgb="FF000000"/>
            <rFont val="Tahoma"/>
            <family val="2"/>
          </rPr>
          <t xml:space="preserve">E: Valeur estimée </t>
        </r>
      </text>
    </comment>
    <comment ref="AC32" authorId="0">
      <text>
        <r>
          <rPr>
            <sz val="9"/>
            <color rgb="FF000000"/>
            <rFont val="Tahoma"/>
            <family val="2"/>
          </rPr>
          <t xml:space="preserve">E: Valeur estimée </t>
        </r>
      </text>
    </comment>
    <comment ref="AD32" authorId="0">
      <text>
        <r>
          <rPr>
            <sz val="9"/>
            <color rgb="FF000000"/>
            <rFont val="Tahoma"/>
            <family val="2"/>
          </rPr>
          <t xml:space="preserve">E: Valeur estimée </t>
        </r>
      </text>
    </comment>
    <comment ref="AE32" authorId="0">
      <text>
        <r>
          <rPr>
            <sz val="9"/>
            <color rgb="FF000000"/>
            <rFont val="Tahoma"/>
            <family val="2"/>
          </rPr>
          <t xml:space="preserve">E: Valeur estimée </t>
        </r>
      </text>
    </comment>
    <comment ref="AF32" authorId="0">
      <text>
        <r>
          <rPr>
            <sz val="9"/>
            <color rgb="FF000000"/>
            <rFont val="Tahoma"/>
            <family val="2"/>
          </rPr>
          <t xml:space="preserve">E: Valeur estimée </t>
        </r>
      </text>
    </comment>
    <comment ref="AM32" authorId="0">
      <text>
        <r>
          <rPr>
            <sz val="9"/>
            <color rgb="FF000000"/>
            <rFont val="Tahoma"/>
            <family val="2"/>
          </rPr>
          <t xml:space="preserve">B: Rupture D: Différence de méthodologie </t>
        </r>
      </text>
    </comment>
    <comment ref="AN32" authorId="0">
      <text>
        <r>
          <rPr>
            <sz val="9"/>
            <color rgb="FF000000"/>
            <rFont val="Tahoma"/>
            <family val="2"/>
          </rPr>
          <t xml:space="preserve">B: Rupture D: Différence de méthodologie </t>
        </r>
      </text>
    </comment>
    <comment ref="AO32" authorId="0">
      <text>
        <r>
          <rPr>
            <sz val="9"/>
            <color rgb="FF000000"/>
            <rFont val="Tahoma"/>
            <family val="2"/>
          </rPr>
          <t xml:space="preserve">k: Données incluses dans une autre catégorie </t>
        </r>
      </text>
    </comment>
    <comment ref="AP32" authorId="0">
      <text>
        <r>
          <rPr>
            <sz val="9"/>
            <color rgb="FF000000"/>
            <rFont val="Tahoma"/>
            <family val="2"/>
          </rPr>
          <t xml:space="preserve">B: Rupture D: Différence de méthodologie </t>
        </r>
      </text>
    </comment>
    <comment ref="AQ32" authorId="0">
      <text>
        <r>
          <rPr>
            <sz val="9"/>
            <color rgb="FF000000"/>
            <rFont val="Tahoma"/>
            <family val="2"/>
          </rPr>
          <t xml:space="preserve">B: Rupture D: Différence de méthodologie </t>
        </r>
      </text>
    </comment>
    <comment ref="AR32" authorId="0">
      <text>
        <r>
          <rPr>
            <sz val="9"/>
            <color rgb="FF000000"/>
            <rFont val="Tahoma"/>
            <family val="2"/>
          </rPr>
          <t xml:space="preserve">B: Rupture D: Différence de méthodologie </t>
        </r>
      </text>
    </comment>
    <comment ref="C33" authorId="0">
      <text>
        <r>
          <rPr>
            <sz val="9"/>
            <color rgb="FF000000"/>
            <rFont val="Tahoma"/>
            <family val="2"/>
          </rPr>
          <t xml:space="preserve">B: Rupture </t>
        </r>
      </text>
    </comment>
    <comment ref="D33" authorId="0">
      <text>
        <r>
          <rPr>
            <sz val="9"/>
            <color rgb="FF000000"/>
            <rFont val="Tahoma"/>
            <family val="2"/>
          </rPr>
          <t xml:space="preserve">B: Rupture </t>
        </r>
      </text>
    </comment>
    <comment ref="E33" authorId="0">
      <text>
        <r>
          <rPr>
            <sz val="9"/>
            <color rgb="FF000000"/>
            <rFont val="Tahoma"/>
            <family val="2"/>
          </rPr>
          <t xml:space="preserve">B: Rupture </t>
        </r>
      </text>
    </comment>
    <comment ref="F33" authorId="0">
      <text>
        <r>
          <rPr>
            <sz val="9"/>
            <color rgb="FF000000"/>
            <rFont val="Tahoma"/>
            <family val="2"/>
          </rPr>
          <t xml:space="preserve">B: Rupture </t>
        </r>
      </text>
    </comment>
    <comment ref="G33" authorId="0">
      <text>
        <r>
          <rPr>
            <sz val="9"/>
            <color rgb="FF000000"/>
            <rFont val="Tahoma"/>
            <family val="2"/>
          </rPr>
          <t xml:space="preserve">B: Rupture </t>
        </r>
      </text>
    </comment>
    <comment ref="H33" authorId="0">
      <text>
        <r>
          <rPr>
            <sz val="9"/>
            <color rgb="FF000000"/>
            <rFont val="Tahoma"/>
            <family val="2"/>
          </rPr>
          <t xml:space="preserve">B: Rupture </t>
        </r>
      </text>
    </comment>
    <comment ref="AA33" authorId="0">
      <text>
        <r>
          <rPr>
            <sz val="9"/>
            <color rgb="FF000000"/>
            <rFont val="Tahoma"/>
            <family val="2"/>
          </rPr>
          <t xml:space="preserve">E: Valeur estimée </t>
        </r>
      </text>
    </comment>
    <comment ref="AM33" authorId="0">
      <text>
        <r>
          <rPr>
            <sz val="9"/>
            <color rgb="FF000000"/>
            <rFont val="Tahoma"/>
            <family val="2"/>
          </rPr>
          <t xml:space="preserve">D: Différence de méthodologie </t>
        </r>
      </text>
    </comment>
    <comment ref="AN33" authorId="0">
      <text>
        <r>
          <rPr>
            <sz val="9"/>
            <color rgb="FF000000"/>
            <rFont val="Tahoma"/>
            <family val="2"/>
          </rPr>
          <t xml:space="preserve">D: Différence de méthodologie </t>
        </r>
      </text>
    </comment>
    <comment ref="AO33" authorId="0">
      <text>
        <r>
          <rPr>
            <sz val="9"/>
            <color rgb="FF000000"/>
            <rFont val="Tahoma"/>
            <family val="2"/>
          </rPr>
          <t xml:space="preserve">k: Données incluses dans une autre catégorie </t>
        </r>
      </text>
    </comment>
    <comment ref="AP33" authorId="0">
      <text>
        <r>
          <rPr>
            <sz val="9"/>
            <color rgb="FF000000"/>
            <rFont val="Tahoma"/>
            <family val="2"/>
          </rPr>
          <t xml:space="preserve">D: Différence de méthodologie </t>
        </r>
      </text>
    </comment>
    <comment ref="AQ33" authorId="0">
      <text>
        <r>
          <rPr>
            <sz val="9"/>
            <color rgb="FF000000"/>
            <rFont val="Tahoma"/>
            <family val="2"/>
          </rPr>
          <t xml:space="preserve">D: Différence de méthodologie </t>
        </r>
      </text>
    </comment>
    <comment ref="AR33" authorId="0">
      <text>
        <r>
          <rPr>
            <sz val="9"/>
            <color rgb="FF000000"/>
            <rFont val="Tahoma"/>
            <family val="2"/>
          </rPr>
          <t xml:space="preserve">D: Différence de méthodologie </t>
        </r>
      </text>
    </comment>
    <comment ref="AA34" authorId="0">
      <text>
        <r>
          <rPr>
            <sz val="9"/>
            <color rgb="FF000000"/>
            <rFont val="Tahoma"/>
            <family val="2"/>
          </rPr>
          <t xml:space="preserve">B: Rupture </t>
        </r>
      </text>
    </comment>
    <comment ref="AB34" authorId="0">
      <text>
        <r>
          <rPr>
            <sz val="9"/>
            <color rgb="FF000000"/>
            <rFont val="Tahoma"/>
            <family val="2"/>
          </rPr>
          <t xml:space="preserve">B: Rupture </t>
        </r>
      </text>
    </comment>
    <comment ref="AC34" authorId="0">
      <text>
        <r>
          <rPr>
            <sz val="9"/>
            <color rgb="FF000000"/>
            <rFont val="Tahoma"/>
            <family val="2"/>
          </rPr>
          <t xml:space="preserve">B: Rupture </t>
        </r>
      </text>
    </comment>
    <comment ref="AD34" authorId="0">
      <text>
        <r>
          <rPr>
            <sz val="9"/>
            <color rgb="FF000000"/>
            <rFont val="Tahoma"/>
            <family val="2"/>
          </rPr>
          <t xml:space="preserve">B: Rupture </t>
        </r>
      </text>
    </comment>
    <comment ref="AE34" authorId="0">
      <text>
        <r>
          <rPr>
            <sz val="9"/>
            <color rgb="FF000000"/>
            <rFont val="Tahoma"/>
            <family val="2"/>
          </rPr>
          <t xml:space="preserve">B: Rupture </t>
        </r>
      </text>
    </comment>
    <comment ref="AF34" authorId="0">
      <text>
        <r>
          <rPr>
            <sz val="9"/>
            <color rgb="FF000000"/>
            <rFont val="Tahoma"/>
            <family val="2"/>
          </rPr>
          <t xml:space="preserve">B: Rupture </t>
        </r>
      </text>
    </comment>
    <comment ref="AM34" authorId="0">
      <text>
        <r>
          <rPr>
            <sz val="9"/>
            <color rgb="FF000000"/>
            <rFont val="Tahoma"/>
            <family val="2"/>
          </rPr>
          <t xml:space="preserve">D: Différence de méthodologie </t>
        </r>
      </text>
    </comment>
    <comment ref="AN34" authorId="0">
      <text>
        <r>
          <rPr>
            <sz val="9"/>
            <color rgb="FF000000"/>
            <rFont val="Tahoma"/>
            <family val="2"/>
          </rPr>
          <t xml:space="preserve">D: Différence de méthodologie </t>
        </r>
      </text>
    </comment>
    <comment ref="AO34" authorId="0">
      <text>
        <r>
          <rPr>
            <sz val="9"/>
            <color rgb="FF000000"/>
            <rFont val="Tahoma"/>
            <family val="2"/>
          </rPr>
          <t xml:space="preserve">k: Données incluses dans une autre catégorie </t>
        </r>
      </text>
    </comment>
    <comment ref="AP34" authorId="0">
      <text>
        <r>
          <rPr>
            <sz val="9"/>
            <color rgb="FF000000"/>
            <rFont val="Tahoma"/>
            <family val="2"/>
          </rPr>
          <t xml:space="preserve">D: Différence de méthodologie </t>
        </r>
      </text>
    </comment>
    <comment ref="AQ34" authorId="0">
      <text>
        <r>
          <rPr>
            <sz val="9"/>
            <color rgb="FF000000"/>
            <rFont val="Tahoma"/>
            <family val="2"/>
          </rPr>
          <t xml:space="preserve">D: Différence de méthodologie </t>
        </r>
      </text>
    </comment>
    <comment ref="AR34" authorId="0">
      <text>
        <r>
          <rPr>
            <sz val="9"/>
            <color rgb="FF000000"/>
            <rFont val="Tahoma"/>
            <family val="2"/>
          </rPr>
          <t xml:space="preserve">D: Différence de méthodologie </t>
        </r>
      </text>
    </comment>
    <comment ref="AA35" authorId="0">
      <text>
        <r>
          <rPr>
            <sz val="9"/>
            <color rgb="FF000000"/>
            <rFont val="Tahoma"/>
            <family val="2"/>
          </rPr>
          <t xml:space="preserve">E: Valeur estimée </t>
        </r>
      </text>
    </comment>
    <comment ref="AM35" authorId="0">
      <text>
        <r>
          <rPr>
            <sz val="9"/>
            <color rgb="FF000000"/>
            <rFont val="Tahoma"/>
            <family val="2"/>
          </rPr>
          <t xml:space="preserve">D: Différence de méthodologie </t>
        </r>
      </text>
    </comment>
    <comment ref="AN35" authorId="0">
      <text>
        <r>
          <rPr>
            <sz val="9"/>
            <color rgb="FF000000"/>
            <rFont val="Tahoma"/>
            <family val="2"/>
          </rPr>
          <t xml:space="preserve">D: Différence de méthodologie </t>
        </r>
      </text>
    </comment>
    <comment ref="AO35" authorId="0">
      <text>
        <r>
          <rPr>
            <sz val="9"/>
            <color rgb="FF000000"/>
            <rFont val="Tahoma"/>
            <family val="2"/>
          </rPr>
          <t xml:space="preserve">k: Données incluses dans une autre catégorie </t>
        </r>
      </text>
    </comment>
    <comment ref="AP35" authorId="0">
      <text>
        <r>
          <rPr>
            <sz val="9"/>
            <color rgb="FF000000"/>
            <rFont val="Tahoma"/>
            <family val="2"/>
          </rPr>
          <t xml:space="preserve">D: Différence de méthodologie </t>
        </r>
      </text>
    </comment>
    <comment ref="AQ35" authorId="0">
      <text>
        <r>
          <rPr>
            <sz val="9"/>
            <color rgb="FF000000"/>
            <rFont val="Tahoma"/>
            <family val="2"/>
          </rPr>
          <t xml:space="preserve">D: Différence de méthodologie </t>
        </r>
      </text>
    </comment>
    <comment ref="AR35" authorId="0">
      <text>
        <r>
          <rPr>
            <sz val="9"/>
            <color rgb="FF000000"/>
            <rFont val="Tahoma"/>
            <family val="2"/>
          </rPr>
          <t xml:space="preserve">D: Différence de méthodologie </t>
        </r>
      </text>
    </comment>
    <comment ref="AM36" authorId="0">
      <text>
        <r>
          <rPr>
            <sz val="9"/>
            <color rgb="FF000000"/>
            <rFont val="Tahoma"/>
            <family val="2"/>
          </rPr>
          <t xml:space="preserve">D: Différence de méthodologie </t>
        </r>
      </text>
    </comment>
    <comment ref="AN36" authorId="0">
      <text>
        <r>
          <rPr>
            <sz val="9"/>
            <color rgb="FF000000"/>
            <rFont val="Tahoma"/>
            <family val="2"/>
          </rPr>
          <t xml:space="preserve">D: Différence de méthodologie </t>
        </r>
      </text>
    </comment>
    <comment ref="AO36" authorId="0">
      <text>
        <r>
          <rPr>
            <sz val="9"/>
            <color rgb="FF000000"/>
            <rFont val="Tahoma"/>
            <family val="2"/>
          </rPr>
          <t xml:space="preserve">k: Données incluses dans une autre catégorie </t>
        </r>
      </text>
    </comment>
    <comment ref="AP36" authorId="0">
      <text>
        <r>
          <rPr>
            <sz val="9"/>
            <color rgb="FF000000"/>
            <rFont val="Tahoma"/>
            <family val="2"/>
          </rPr>
          <t xml:space="preserve">D: Différence de méthodologie </t>
        </r>
      </text>
    </comment>
    <comment ref="AQ36" authorId="0">
      <text>
        <r>
          <rPr>
            <sz val="9"/>
            <color rgb="FF000000"/>
            <rFont val="Tahoma"/>
            <family val="2"/>
          </rPr>
          <t xml:space="preserve">D: Différence de méthodologie </t>
        </r>
      </text>
    </comment>
    <comment ref="AR36" authorId="0">
      <text>
        <r>
          <rPr>
            <sz val="9"/>
            <color rgb="FF000000"/>
            <rFont val="Tahoma"/>
            <family val="2"/>
          </rPr>
          <t xml:space="preserve">D: Différence de méthodologie </t>
        </r>
      </text>
    </comment>
    <comment ref="U37" authorId="0">
      <text>
        <r>
          <rPr>
            <sz val="9"/>
            <color rgb="FF000000"/>
            <rFont val="Tahoma"/>
            <family val="2"/>
          </rPr>
          <t xml:space="preserve">B: Rupture </t>
        </r>
      </text>
    </comment>
    <comment ref="V37" authorId="0">
      <text>
        <r>
          <rPr>
            <sz val="9"/>
            <color rgb="FF000000"/>
            <rFont val="Tahoma"/>
            <family val="2"/>
          </rPr>
          <t xml:space="preserve">B: Rupture </t>
        </r>
      </text>
    </comment>
    <comment ref="W37" authorId="0">
      <text>
        <r>
          <rPr>
            <sz val="9"/>
            <color rgb="FF000000"/>
            <rFont val="Tahoma"/>
            <family val="2"/>
          </rPr>
          <t xml:space="preserve">B: Rupture </t>
        </r>
      </text>
    </comment>
    <comment ref="X37" authorId="0">
      <text>
        <r>
          <rPr>
            <sz val="9"/>
            <color rgb="FF000000"/>
            <rFont val="Tahoma"/>
            <family val="2"/>
          </rPr>
          <t xml:space="preserve">B: Rupture </t>
        </r>
      </text>
    </comment>
    <comment ref="Y37" authorId="0">
      <text>
        <r>
          <rPr>
            <sz val="9"/>
            <color rgb="FF000000"/>
            <rFont val="Tahoma"/>
            <family val="2"/>
          </rPr>
          <t xml:space="preserve">B: Rupture </t>
        </r>
      </text>
    </comment>
    <comment ref="Z37" authorId="0">
      <text>
        <r>
          <rPr>
            <sz val="9"/>
            <color rgb="FF000000"/>
            <rFont val="Tahoma"/>
            <family val="2"/>
          </rPr>
          <t xml:space="preserve">B: Rupture </t>
        </r>
      </text>
    </comment>
    <comment ref="AA37" authorId="0">
      <text>
        <r>
          <rPr>
            <sz val="9"/>
            <color rgb="FF000000"/>
            <rFont val="Tahoma"/>
            <family val="2"/>
          </rPr>
          <t xml:space="preserve">E: Valeur estimée </t>
        </r>
      </text>
    </comment>
    <comment ref="AG37" authorId="0">
      <text>
        <r>
          <rPr>
            <sz val="9"/>
            <color rgb="FF000000"/>
            <rFont val="Tahoma"/>
            <family val="2"/>
          </rPr>
          <t xml:space="preserve">E: Valeur estimée </t>
        </r>
      </text>
    </comment>
    <comment ref="AH37" authorId="0">
      <text>
        <r>
          <rPr>
            <sz val="9"/>
            <color rgb="FF000000"/>
            <rFont val="Tahoma"/>
            <family val="2"/>
          </rPr>
          <t xml:space="preserve">E: Valeur estimée </t>
        </r>
      </text>
    </comment>
    <comment ref="AI37" authorId="0">
      <text>
        <r>
          <rPr>
            <sz val="9"/>
            <color rgb="FF000000"/>
            <rFont val="Tahoma"/>
            <family val="2"/>
          </rPr>
          <t xml:space="preserve">E: Valeur estimée </t>
        </r>
      </text>
    </comment>
    <comment ref="AK37" authorId="0">
      <text>
        <r>
          <rPr>
            <sz val="9"/>
            <color rgb="FF000000"/>
            <rFont val="Tahoma"/>
            <family val="2"/>
          </rPr>
          <t xml:space="preserve">E: Valeur estimée </t>
        </r>
      </text>
    </comment>
    <comment ref="AL37" authorId="0">
      <text>
        <r>
          <rPr>
            <sz val="9"/>
            <color rgb="FF000000"/>
            <rFont val="Tahoma"/>
            <family val="2"/>
          </rPr>
          <t xml:space="preserve">E: Valeur estimée </t>
        </r>
      </text>
    </comment>
    <comment ref="AM37" authorId="0">
      <text>
        <r>
          <rPr>
            <sz val="9"/>
            <color rgb="FF000000"/>
            <rFont val="Tahoma"/>
            <family val="2"/>
          </rPr>
          <t xml:space="preserve">D: Différence de méthodologie </t>
        </r>
      </text>
    </comment>
    <comment ref="AN37" authorId="0">
      <text>
        <r>
          <rPr>
            <sz val="9"/>
            <color rgb="FF000000"/>
            <rFont val="Tahoma"/>
            <family val="2"/>
          </rPr>
          <t xml:space="preserve">D: Différence de méthodologie </t>
        </r>
      </text>
    </comment>
    <comment ref="AO37" authorId="0">
      <text>
        <r>
          <rPr>
            <sz val="9"/>
            <color rgb="FF000000"/>
            <rFont val="Tahoma"/>
            <family val="2"/>
          </rPr>
          <t xml:space="preserve">k: Données incluses dans une autre catégorie </t>
        </r>
      </text>
    </comment>
    <comment ref="AP37" authorId="0">
      <text>
        <r>
          <rPr>
            <sz val="9"/>
            <color rgb="FF000000"/>
            <rFont val="Tahoma"/>
            <family val="2"/>
          </rPr>
          <t xml:space="preserve">D: Différence de méthodologie </t>
        </r>
      </text>
    </comment>
    <comment ref="AQ37" authorId="0">
      <text>
        <r>
          <rPr>
            <sz val="9"/>
            <color rgb="FF000000"/>
            <rFont val="Tahoma"/>
            <family val="2"/>
          </rPr>
          <t xml:space="preserve">D: Différence de méthodologie </t>
        </r>
      </text>
    </comment>
    <comment ref="AR37" authorId="0">
      <text>
        <r>
          <rPr>
            <sz val="9"/>
            <color rgb="FF000000"/>
            <rFont val="Tahoma"/>
            <family val="2"/>
          </rPr>
          <t xml:space="preserve">D: Différence de méthodologie </t>
        </r>
      </text>
    </comment>
    <comment ref="AG38" authorId="0">
      <text>
        <r>
          <rPr>
            <sz val="9"/>
            <color rgb="FF000000"/>
            <rFont val="Tahoma"/>
            <family val="2"/>
          </rPr>
          <t xml:space="preserve">E: Valeur estimée </t>
        </r>
      </text>
    </comment>
    <comment ref="AH38" authorId="0">
      <text>
        <r>
          <rPr>
            <sz val="9"/>
            <color rgb="FF000000"/>
            <rFont val="Tahoma"/>
            <family val="2"/>
          </rPr>
          <t xml:space="preserve">E: Valeur estimée </t>
        </r>
      </text>
    </comment>
    <comment ref="AI38" authorId="0">
      <text>
        <r>
          <rPr>
            <sz val="9"/>
            <color rgb="FF000000"/>
            <rFont val="Tahoma"/>
            <family val="2"/>
          </rPr>
          <t xml:space="preserve">E: Valeur estimée </t>
        </r>
      </text>
    </comment>
    <comment ref="AK38" authorId="0">
      <text>
        <r>
          <rPr>
            <sz val="9"/>
            <color rgb="FF000000"/>
            <rFont val="Tahoma"/>
            <family val="2"/>
          </rPr>
          <t xml:space="preserve">E: Valeur estimée </t>
        </r>
      </text>
    </comment>
    <comment ref="AL38" authorId="0">
      <text>
        <r>
          <rPr>
            <sz val="9"/>
            <color rgb="FF000000"/>
            <rFont val="Tahoma"/>
            <family val="2"/>
          </rPr>
          <t xml:space="preserve">E: Valeur estimée </t>
        </r>
      </text>
    </comment>
    <comment ref="AM38" authorId="0">
      <text>
        <r>
          <rPr>
            <sz val="9"/>
            <color rgb="FF000000"/>
            <rFont val="Tahoma"/>
            <family val="2"/>
          </rPr>
          <t xml:space="preserve">D: Différence de méthodologie </t>
        </r>
      </text>
    </comment>
    <comment ref="AN38" authorId="0">
      <text>
        <r>
          <rPr>
            <sz val="9"/>
            <color rgb="FF000000"/>
            <rFont val="Tahoma"/>
            <family val="2"/>
          </rPr>
          <t xml:space="preserve">B: Rupture D: Différence de méthodologie </t>
        </r>
      </text>
    </comment>
    <comment ref="AO38" authorId="0">
      <text>
        <r>
          <rPr>
            <sz val="9"/>
            <color rgb="FF000000"/>
            <rFont val="Tahoma"/>
            <family val="2"/>
          </rPr>
          <t xml:space="preserve">B: Rupture </t>
        </r>
      </text>
    </comment>
    <comment ref="AP38" authorId="0">
      <text>
        <r>
          <rPr>
            <sz val="9"/>
            <color rgb="FF000000"/>
            <rFont val="Tahoma"/>
            <family val="2"/>
          </rPr>
          <t xml:space="preserve">D: Différence de méthodologie </t>
        </r>
      </text>
    </comment>
    <comment ref="AQ38" authorId="0">
      <text>
        <r>
          <rPr>
            <sz val="9"/>
            <color rgb="FF000000"/>
            <rFont val="Tahoma"/>
            <family val="2"/>
          </rPr>
          <t xml:space="preserve">D: Différence de méthodologie </t>
        </r>
      </text>
    </comment>
    <comment ref="AR38" authorId="0">
      <text>
        <r>
          <rPr>
            <sz val="9"/>
            <color rgb="FF000000"/>
            <rFont val="Tahoma"/>
            <family val="2"/>
          </rPr>
          <t xml:space="preserve">D: Différence de méthodologie </t>
        </r>
      </text>
    </comment>
    <comment ref="C39" authorId="0">
      <text>
        <r>
          <rPr>
            <sz val="9"/>
            <color rgb="FF000000"/>
            <rFont val="Tahoma"/>
            <family val="2"/>
          </rPr>
          <t xml:space="preserve">B: Rupture </t>
        </r>
      </text>
    </comment>
    <comment ref="D39" authorId="0">
      <text>
        <r>
          <rPr>
            <sz val="9"/>
            <color rgb="FF000000"/>
            <rFont val="Tahoma"/>
            <family val="2"/>
          </rPr>
          <t xml:space="preserve">B: Rupture </t>
        </r>
      </text>
    </comment>
    <comment ref="E39" authorId="0">
      <text>
        <r>
          <rPr>
            <sz val="9"/>
            <color rgb="FF000000"/>
            <rFont val="Tahoma"/>
            <family val="2"/>
          </rPr>
          <t xml:space="preserve">B: Rupture </t>
        </r>
      </text>
    </comment>
    <comment ref="F39" authorId="0">
      <text>
        <r>
          <rPr>
            <sz val="9"/>
            <color rgb="FF000000"/>
            <rFont val="Tahoma"/>
            <family val="2"/>
          </rPr>
          <t xml:space="preserve">B: Rupture </t>
        </r>
      </text>
    </comment>
    <comment ref="G39" authorId="0">
      <text>
        <r>
          <rPr>
            <sz val="9"/>
            <color rgb="FF000000"/>
            <rFont val="Tahoma"/>
            <family val="2"/>
          </rPr>
          <t xml:space="preserve">B: Rupture </t>
        </r>
      </text>
    </comment>
    <comment ref="H39" authorId="0">
      <text>
        <r>
          <rPr>
            <sz val="9"/>
            <color rgb="FF000000"/>
            <rFont val="Tahoma"/>
            <family val="2"/>
          </rPr>
          <t xml:space="preserve">B: Rupture </t>
        </r>
      </text>
    </comment>
    <comment ref="AA39" authorId="0">
      <text>
        <r>
          <rPr>
            <sz val="9"/>
            <color rgb="FF000000"/>
            <rFont val="Tahoma"/>
            <family val="2"/>
          </rPr>
          <t xml:space="preserve">E: Valeur estimée </t>
        </r>
      </text>
    </comment>
    <comment ref="AG39" authorId="0">
      <text>
        <r>
          <rPr>
            <sz val="9"/>
            <color rgb="FF000000"/>
            <rFont val="Tahoma"/>
            <family val="2"/>
          </rPr>
          <t xml:space="preserve">E: Valeur estimée </t>
        </r>
      </text>
    </comment>
    <comment ref="AH39" authorId="0">
      <text>
        <r>
          <rPr>
            <sz val="9"/>
            <color rgb="FF000000"/>
            <rFont val="Tahoma"/>
            <family val="2"/>
          </rPr>
          <t xml:space="preserve">E: Valeur estimée </t>
        </r>
      </text>
    </comment>
    <comment ref="AI39" authorId="0">
      <text>
        <r>
          <rPr>
            <sz val="9"/>
            <color rgb="FF000000"/>
            <rFont val="Tahoma"/>
            <family val="2"/>
          </rPr>
          <t xml:space="preserve">E: Valeur estimée </t>
        </r>
      </text>
    </comment>
    <comment ref="AJ39" authorId="0">
      <text>
        <r>
          <rPr>
            <sz val="9"/>
            <color rgb="FF000000"/>
            <rFont val="Tahoma"/>
            <family val="2"/>
          </rPr>
          <t xml:space="preserve">E: Valeur estimée </t>
        </r>
      </text>
    </comment>
    <comment ref="AK39" authorId="0">
      <text>
        <r>
          <rPr>
            <sz val="9"/>
            <color rgb="FF000000"/>
            <rFont val="Tahoma"/>
            <family val="2"/>
          </rPr>
          <t xml:space="preserve">E: Valeur estimée </t>
        </r>
      </text>
    </comment>
    <comment ref="AL39" authorId="0">
      <text>
        <r>
          <rPr>
            <sz val="9"/>
            <color rgb="FF000000"/>
            <rFont val="Tahoma"/>
            <family val="2"/>
          </rPr>
          <t xml:space="preserve">E: Valeur estimée </t>
        </r>
      </text>
    </comment>
    <comment ref="AM39" authorId="0">
      <text>
        <r>
          <rPr>
            <sz val="9"/>
            <color rgb="FF000000"/>
            <rFont val="Tahoma"/>
            <family val="2"/>
          </rPr>
          <t xml:space="preserve">D: Différence de méthodologie </t>
        </r>
      </text>
    </comment>
    <comment ref="AN39" authorId="0">
      <text>
        <r>
          <rPr>
            <sz val="9"/>
            <color rgb="FF000000"/>
            <rFont val="Tahoma"/>
            <family val="2"/>
          </rPr>
          <t xml:space="preserve">D: Différence de méthodologie </t>
        </r>
      </text>
    </comment>
    <comment ref="AP39" authorId="0">
      <text>
        <r>
          <rPr>
            <sz val="9"/>
            <color rgb="FF000000"/>
            <rFont val="Tahoma"/>
            <family val="2"/>
          </rPr>
          <t xml:space="preserve">D: Différence de méthodologie </t>
        </r>
      </text>
    </comment>
    <comment ref="AQ39" authorId="0">
      <text>
        <r>
          <rPr>
            <sz val="9"/>
            <color rgb="FF000000"/>
            <rFont val="Tahoma"/>
            <family val="2"/>
          </rPr>
          <t xml:space="preserve">D: Différence de méthodologie </t>
        </r>
      </text>
    </comment>
    <comment ref="AR39" authorId="0">
      <text>
        <r>
          <rPr>
            <sz val="9"/>
            <color rgb="FF000000"/>
            <rFont val="Tahoma"/>
            <family val="2"/>
          </rPr>
          <t xml:space="preserve">D: Différence de méthodologie </t>
        </r>
      </text>
    </comment>
    <comment ref="AM40" authorId="0">
      <text>
        <r>
          <rPr>
            <sz val="9"/>
            <color rgb="FF000000"/>
            <rFont val="Tahoma"/>
            <family val="2"/>
          </rPr>
          <t xml:space="preserve">D: Différence de méthodologie </t>
        </r>
      </text>
    </comment>
    <comment ref="AN40" authorId="0">
      <text>
        <r>
          <rPr>
            <sz val="9"/>
            <color rgb="FF000000"/>
            <rFont val="Tahoma"/>
            <family val="2"/>
          </rPr>
          <t xml:space="preserve">D: Différence de méthodologie </t>
        </r>
      </text>
    </comment>
    <comment ref="AP40" authorId="0">
      <text>
        <r>
          <rPr>
            <sz val="9"/>
            <color rgb="FF000000"/>
            <rFont val="Tahoma"/>
            <family val="2"/>
          </rPr>
          <t xml:space="preserve">D: Différence de méthodologie </t>
        </r>
      </text>
    </comment>
    <comment ref="AQ40" authorId="0">
      <text>
        <r>
          <rPr>
            <sz val="9"/>
            <color rgb="FF000000"/>
            <rFont val="Tahoma"/>
            <family val="2"/>
          </rPr>
          <t xml:space="preserve">D: Différence de méthodologie </t>
        </r>
      </text>
    </comment>
    <comment ref="AR40" authorId="0">
      <text>
        <r>
          <rPr>
            <sz val="9"/>
            <color rgb="FF000000"/>
            <rFont val="Tahoma"/>
            <family val="2"/>
          </rPr>
          <t xml:space="preserve">D: Différence de méthodologie </t>
        </r>
      </text>
    </comment>
    <comment ref="L41" authorId="0">
      <text>
        <r>
          <rPr>
            <sz val="9"/>
            <color rgb="FF000000"/>
            <rFont val="Tahoma"/>
            <family val="2"/>
          </rPr>
          <t xml:space="preserve">D: Différence de méthodologie </t>
        </r>
      </text>
    </comment>
    <comment ref="M41" authorId="0">
      <text>
        <r>
          <rPr>
            <sz val="9"/>
            <color rgb="FF000000"/>
            <rFont val="Tahoma"/>
            <family val="2"/>
          </rPr>
          <t xml:space="preserve">D: Différence de méthodologie </t>
        </r>
      </text>
    </comment>
    <comment ref="N41" authorId="0">
      <text>
        <r>
          <rPr>
            <sz val="9"/>
            <color rgb="FF000000"/>
            <rFont val="Tahoma"/>
            <family val="2"/>
          </rPr>
          <t xml:space="preserve">D: Différence de méthodologie </t>
        </r>
      </text>
    </comment>
    <comment ref="AA41" authorId="0">
      <text>
        <r>
          <rPr>
            <sz val="9"/>
            <color rgb="FF000000"/>
            <rFont val="Tahoma"/>
            <family val="2"/>
          </rPr>
          <t xml:space="preserve">E: Valeur estimée </t>
        </r>
      </text>
    </comment>
    <comment ref="AG41" authorId="0">
      <text>
        <r>
          <rPr>
            <sz val="9"/>
            <color rgb="FF000000"/>
            <rFont val="Tahoma"/>
            <family val="2"/>
          </rPr>
          <t xml:space="preserve">E: Valeur estimée </t>
        </r>
      </text>
    </comment>
    <comment ref="AH41" authorId="0">
      <text>
        <r>
          <rPr>
            <sz val="9"/>
            <color rgb="FF000000"/>
            <rFont val="Tahoma"/>
            <family val="2"/>
          </rPr>
          <t xml:space="preserve">E: Valeur estimée </t>
        </r>
      </text>
    </comment>
    <comment ref="AI41" authorId="0">
      <text>
        <r>
          <rPr>
            <sz val="9"/>
            <color rgb="FF000000"/>
            <rFont val="Tahoma"/>
            <family val="2"/>
          </rPr>
          <t xml:space="preserve">E: Valeur estimée </t>
        </r>
      </text>
    </comment>
    <comment ref="AJ41" authorId="0">
      <text>
        <r>
          <rPr>
            <sz val="9"/>
            <color rgb="FF000000"/>
            <rFont val="Tahoma"/>
            <family val="2"/>
          </rPr>
          <t xml:space="preserve">E: Valeur estimée </t>
        </r>
      </text>
    </comment>
    <comment ref="AK41" authorId="0">
      <text>
        <r>
          <rPr>
            <sz val="9"/>
            <color rgb="FF000000"/>
            <rFont val="Tahoma"/>
            <family val="2"/>
          </rPr>
          <t xml:space="preserve">E: Valeur estimée </t>
        </r>
      </text>
    </comment>
    <comment ref="AL41" authorId="0">
      <text>
        <r>
          <rPr>
            <sz val="9"/>
            <color rgb="FF000000"/>
            <rFont val="Tahoma"/>
            <family val="2"/>
          </rPr>
          <t xml:space="preserve">E: Valeur estimée </t>
        </r>
      </text>
    </comment>
    <comment ref="AM41" authorId="0">
      <text>
        <r>
          <rPr>
            <sz val="9"/>
            <color rgb="FF000000"/>
            <rFont val="Tahoma"/>
            <family val="2"/>
          </rPr>
          <t xml:space="preserve">D: Différence de méthodologie </t>
        </r>
      </text>
    </comment>
    <comment ref="AN41" authorId="0">
      <text>
        <r>
          <rPr>
            <sz val="9"/>
            <color rgb="FF000000"/>
            <rFont val="Tahoma"/>
            <family val="2"/>
          </rPr>
          <t xml:space="preserve">D: Différence de méthodologie </t>
        </r>
      </text>
    </comment>
    <comment ref="AP41" authorId="0">
      <text>
        <r>
          <rPr>
            <sz val="9"/>
            <color rgb="FF000000"/>
            <rFont val="Tahoma"/>
            <family val="2"/>
          </rPr>
          <t xml:space="preserve">D: Différence de méthodologie </t>
        </r>
      </text>
    </comment>
    <comment ref="AQ41" authorId="0">
      <text>
        <r>
          <rPr>
            <sz val="9"/>
            <color rgb="FF000000"/>
            <rFont val="Tahoma"/>
            <family val="2"/>
          </rPr>
          <t xml:space="preserve">D: Différence de méthodologie </t>
        </r>
      </text>
    </comment>
    <comment ref="AR41" authorId="0">
      <text>
        <r>
          <rPr>
            <sz val="9"/>
            <color rgb="FF000000"/>
            <rFont val="Tahoma"/>
            <family val="2"/>
          </rPr>
          <t xml:space="preserve">D: Différence de méthodologie </t>
        </r>
      </text>
    </comment>
    <comment ref="L42" authorId="0">
      <text>
        <r>
          <rPr>
            <sz val="9"/>
            <color rgb="FF000000"/>
            <rFont val="Tahoma"/>
            <family val="2"/>
          </rPr>
          <t xml:space="preserve">D: Différence de méthodologie </t>
        </r>
      </text>
    </comment>
    <comment ref="M42" authorId="0">
      <text>
        <r>
          <rPr>
            <sz val="9"/>
            <color rgb="FF000000"/>
            <rFont val="Tahoma"/>
            <family val="2"/>
          </rPr>
          <t xml:space="preserve">D: Différence de méthodologie </t>
        </r>
      </text>
    </comment>
    <comment ref="N42" authorId="0">
      <text>
        <r>
          <rPr>
            <sz val="9"/>
            <color rgb="FF000000"/>
            <rFont val="Tahoma"/>
            <family val="2"/>
          </rPr>
          <t xml:space="preserve">D: Différence de méthodologie </t>
        </r>
      </text>
    </comment>
    <comment ref="AA42" authorId="0">
      <text>
        <r>
          <rPr>
            <sz val="9"/>
            <color rgb="FF000000"/>
            <rFont val="Tahoma"/>
            <family val="2"/>
          </rPr>
          <t xml:space="preserve">E: Valeur estimée </t>
        </r>
      </text>
    </comment>
    <comment ref="AB42" authorId="0">
      <text>
        <r>
          <rPr>
            <sz val="9"/>
            <color rgb="FF000000"/>
            <rFont val="Tahoma"/>
            <family val="2"/>
          </rPr>
          <t xml:space="preserve">E: Valeur estimée </t>
        </r>
      </text>
    </comment>
    <comment ref="AC42" authorId="0">
      <text>
        <r>
          <rPr>
            <sz val="9"/>
            <color rgb="FF000000"/>
            <rFont val="Tahoma"/>
            <family val="2"/>
          </rPr>
          <t xml:space="preserve">E: Valeur estimée </t>
        </r>
      </text>
    </comment>
    <comment ref="AD42" authorId="0">
      <text>
        <r>
          <rPr>
            <sz val="9"/>
            <color rgb="FF000000"/>
            <rFont val="Tahoma"/>
            <family val="2"/>
          </rPr>
          <t xml:space="preserve">E: Valeur estimée </t>
        </r>
      </text>
    </comment>
    <comment ref="AE42" authorId="0">
      <text>
        <r>
          <rPr>
            <sz val="9"/>
            <color rgb="FF000000"/>
            <rFont val="Tahoma"/>
            <family val="2"/>
          </rPr>
          <t xml:space="preserve">E: Valeur estimée </t>
        </r>
      </text>
    </comment>
    <comment ref="AF42" authorId="0">
      <text>
        <r>
          <rPr>
            <sz val="9"/>
            <color rgb="FF000000"/>
            <rFont val="Tahoma"/>
            <family val="2"/>
          </rPr>
          <t xml:space="preserve">E: Valeur estimée </t>
        </r>
      </text>
    </comment>
    <comment ref="AM42" authorId="0">
      <text>
        <r>
          <rPr>
            <sz val="9"/>
            <color rgb="FF000000"/>
            <rFont val="Tahoma"/>
            <family val="2"/>
          </rPr>
          <t xml:space="preserve">D: Différence de méthodologie </t>
        </r>
      </text>
    </comment>
    <comment ref="AN42" authorId="0">
      <text>
        <r>
          <rPr>
            <sz val="9"/>
            <color rgb="FF000000"/>
            <rFont val="Tahoma"/>
            <family val="2"/>
          </rPr>
          <t xml:space="preserve">D: Différence de méthodologie </t>
        </r>
      </text>
    </comment>
    <comment ref="AP42" authorId="0">
      <text>
        <r>
          <rPr>
            <sz val="9"/>
            <color rgb="FF000000"/>
            <rFont val="Tahoma"/>
            <family val="2"/>
          </rPr>
          <t xml:space="preserve">D: Différence de méthodologie </t>
        </r>
      </text>
    </comment>
    <comment ref="AQ42" authorId="0">
      <text>
        <r>
          <rPr>
            <sz val="9"/>
            <color rgb="FF000000"/>
            <rFont val="Tahoma"/>
            <family val="2"/>
          </rPr>
          <t xml:space="preserve">D: Différence de méthodologie </t>
        </r>
      </text>
    </comment>
    <comment ref="AR42" authorId="0">
      <text>
        <r>
          <rPr>
            <sz val="9"/>
            <color rgb="FF000000"/>
            <rFont val="Tahoma"/>
            <family val="2"/>
          </rPr>
          <t xml:space="preserve">D: Différence de méthodologie </t>
        </r>
      </text>
    </comment>
    <comment ref="C43" authorId="0">
      <text>
        <r>
          <rPr>
            <sz val="9"/>
            <color rgb="FF000000"/>
            <rFont val="Tahoma"/>
            <family val="2"/>
          </rPr>
          <t xml:space="preserve">B: Rupture </t>
        </r>
      </text>
    </comment>
    <comment ref="G43" authorId="0">
      <text>
        <r>
          <rPr>
            <sz val="9"/>
            <color rgb="FF000000"/>
            <rFont val="Tahoma"/>
            <family val="2"/>
          </rPr>
          <t xml:space="preserve">B: Rupture </t>
        </r>
      </text>
    </comment>
    <comment ref="L43" authorId="0">
      <text>
        <r>
          <rPr>
            <sz val="9"/>
            <color rgb="FF000000"/>
            <rFont val="Tahoma"/>
            <family val="2"/>
          </rPr>
          <t xml:space="preserve">D: Différence de méthodologie </t>
        </r>
      </text>
    </comment>
    <comment ref="M43" authorId="0">
      <text>
        <r>
          <rPr>
            <sz val="9"/>
            <color rgb="FF000000"/>
            <rFont val="Tahoma"/>
            <family val="2"/>
          </rPr>
          <t xml:space="preserve">D: Différence de méthodologie </t>
        </r>
      </text>
    </comment>
    <comment ref="N43" authorId="0">
      <text>
        <r>
          <rPr>
            <sz val="9"/>
            <color rgb="FF000000"/>
            <rFont val="Tahoma"/>
            <family val="2"/>
          </rPr>
          <t xml:space="preserve">D: Différence de méthodologie </t>
        </r>
      </text>
    </comment>
    <comment ref="O43" authorId="0">
      <text>
        <r>
          <rPr>
            <sz val="9"/>
            <color rgb="FF000000"/>
            <rFont val="Tahoma"/>
            <family val="2"/>
          </rPr>
          <t xml:space="preserve">E: Valeur estimée </t>
        </r>
      </text>
    </comment>
    <comment ref="P43" authorId="0">
      <text>
        <r>
          <rPr>
            <sz val="9"/>
            <color rgb="FF000000"/>
            <rFont val="Tahoma"/>
            <family val="2"/>
          </rPr>
          <t xml:space="preserve">E: Valeur estimée </t>
        </r>
      </text>
    </comment>
    <comment ref="Q43" authorId="0">
      <text>
        <r>
          <rPr>
            <sz val="9"/>
            <color rgb="FF000000"/>
            <rFont val="Tahoma"/>
            <family val="2"/>
          </rPr>
          <t xml:space="preserve">E: Valeur estimée </t>
        </r>
      </text>
    </comment>
    <comment ref="R43" authorId="0">
      <text>
        <r>
          <rPr>
            <sz val="9"/>
            <color rgb="FF000000"/>
            <rFont val="Tahoma"/>
            <family val="2"/>
          </rPr>
          <t xml:space="preserve">E: Valeur estimée </t>
        </r>
      </text>
    </comment>
    <comment ref="S43" authorId="0">
      <text>
        <r>
          <rPr>
            <sz val="9"/>
            <color rgb="FF000000"/>
            <rFont val="Tahoma"/>
            <family val="2"/>
          </rPr>
          <t xml:space="preserve">E: Valeur estimée </t>
        </r>
      </text>
    </comment>
    <comment ref="T43" authorId="0">
      <text>
        <r>
          <rPr>
            <sz val="9"/>
            <color rgb="FF000000"/>
            <rFont val="Tahoma"/>
            <family val="2"/>
          </rPr>
          <t xml:space="preserve">E: Valeur estimée </t>
        </r>
      </text>
    </comment>
    <comment ref="AA43" authorId="0">
      <text>
        <r>
          <rPr>
            <sz val="9"/>
            <color rgb="FF000000"/>
            <rFont val="Tahoma"/>
            <family val="2"/>
          </rPr>
          <t xml:space="preserve">E: Valeur estimée </t>
        </r>
      </text>
    </comment>
    <comment ref="AG43" authorId="0">
      <text>
        <r>
          <rPr>
            <sz val="9"/>
            <color rgb="FF000000"/>
            <rFont val="Tahoma"/>
            <family val="2"/>
          </rPr>
          <t xml:space="preserve">E: Valeur estimée </t>
        </r>
      </text>
    </comment>
    <comment ref="AH43" authorId="0">
      <text>
        <r>
          <rPr>
            <sz val="9"/>
            <color rgb="FF000000"/>
            <rFont val="Tahoma"/>
            <family val="2"/>
          </rPr>
          <t xml:space="preserve">E: Valeur estimée </t>
        </r>
      </text>
    </comment>
    <comment ref="AI43" authorId="0">
      <text>
        <r>
          <rPr>
            <sz val="9"/>
            <color rgb="FF000000"/>
            <rFont val="Tahoma"/>
            <family val="2"/>
          </rPr>
          <t xml:space="preserve">E: Valeur estimée </t>
        </r>
      </text>
    </comment>
    <comment ref="AJ43" authorId="0">
      <text>
        <r>
          <rPr>
            <sz val="9"/>
            <color rgb="FF000000"/>
            <rFont val="Tahoma"/>
            <family val="2"/>
          </rPr>
          <t xml:space="preserve">E: Valeur estimée </t>
        </r>
      </text>
    </comment>
    <comment ref="AK43" authorId="0">
      <text>
        <r>
          <rPr>
            <sz val="9"/>
            <color rgb="FF000000"/>
            <rFont val="Tahoma"/>
            <family val="2"/>
          </rPr>
          <t xml:space="preserve">E: Valeur estimée </t>
        </r>
      </text>
    </comment>
    <comment ref="AL43" authorId="0">
      <text>
        <r>
          <rPr>
            <sz val="9"/>
            <color rgb="FF000000"/>
            <rFont val="Tahoma"/>
            <family val="2"/>
          </rPr>
          <t xml:space="preserve">E: Valeur estimée </t>
        </r>
      </text>
    </comment>
    <comment ref="AM43" authorId="0">
      <text>
        <r>
          <rPr>
            <sz val="9"/>
            <color rgb="FF000000"/>
            <rFont val="Tahoma"/>
            <family val="2"/>
          </rPr>
          <t xml:space="preserve">D: Différence de méthodologie </t>
        </r>
      </text>
    </comment>
    <comment ref="AN43" authorId="0">
      <text>
        <r>
          <rPr>
            <sz val="9"/>
            <color rgb="FF000000"/>
            <rFont val="Tahoma"/>
            <family val="2"/>
          </rPr>
          <t xml:space="preserve">D: Différence de méthodologie </t>
        </r>
      </text>
    </comment>
    <comment ref="AP43" authorId="0">
      <text>
        <r>
          <rPr>
            <sz val="9"/>
            <color rgb="FF000000"/>
            <rFont val="Tahoma"/>
            <family val="2"/>
          </rPr>
          <t xml:space="preserve">D: Différence de méthodologie </t>
        </r>
      </text>
    </comment>
    <comment ref="AQ43" authorId="0">
      <text>
        <r>
          <rPr>
            <sz val="9"/>
            <color rgb="FF000000"/>
            <rFont val="Tahoma"/>
            <family val="2"/>
          </rPr>
          <t xml:space="preserve">D: Différence de méthodologie </t>
        </r>
      </text>
    </comment>
    <comment ref="AR43" authorId="0">
      <text>
        <r>
          <rPr>
            <sz val="9"/>
            <color rgb="FF000000"/>
            <rFont val="Tahoma"/>
            <family val="2"/>
          </rPr>
          <t xml:space="preserve">D: Différence de méthodologie </t>
        </r>
      </text>
    </comment>
    <comment ref="AV43" authorId="0">
      <text>
        <r>
          <rPr>
            <sz val="9"/>
            <color indexed="81"/>
            <rFont val="Tahoma"/>
            <family val="2"/>
          </rPr>
          <t xml:space="preserve">P: Valeur provisoire </t>
        </r>
      </text>
    </comment>
    <comment ref="AY43" authorId="0">
      <text>
        <r>
          <rPr>
            <sz val="9"/>
            <color indexed="81"/>
            <rFont val="Tahoma"/>
            <family val="2"/>
          </rPr>
          <t xml:space="preserve">P: Valeur provisoire </t>
        </r>
      </text>
    </comment>
    <comment ref="L44" authorId="0">
      <text>
        <r>
          <rPr>
            <sz val="9"/>
            <color rgb="FF000000"/>
            <rFont val="Tahoma"/>
            <family val="2"/>
          </rPr>
          <t xml:space="preserve">D: Différence de méthodologie </t>
        </r>
      </text>
    </comment>
    <comment ref="M44" authorId="0">
      <text>
        <r>
          <rPr>
            <sz val="9"/>
            <color rgb="FF000000"/>
            <rFont val="Tahoma"/>
            <family val="2"/>
          </rPr>
          <t xml:space="preserve">D: Différence de méthodologie </t>
        </r>
      </text>
    </comment>
    <comment ref="N44" authorId="0">
      <text>
        <r>
          <rPr>
            <sz val="9"/>
            <color rgb="FF000000"/>
            <rFont val="Tahoma"/>
            <family val="2"/>
          </rPr>
          <t xml:space="preserve">D: Différence de méthodologie </t>
        </r>
      </text>
    </comment>
    <comment ref="AC44" authorId="0">
      <text>
        <r>
          <rPr>
            <sz val="9"/>
            <color rgb="FF000000"/>
            <rFont val="Tahoma"/>
            <family val="2"/>
          </rPr>
          <t xml:space="preserve">C: Valeur non-publiable et confidentielle </t>
        </r>
      </text>
    </comment>
    <comment ref="AD44" authorId="0">
      <text>
        <r>
          <rPr>
            <sz val="9"/>
            <color rgb="FF000000"/>
            <rFont val="Tahoma"/>
            <family val="2"/>
          </rPr>
          <t xml:space="preserve">C: Valeur non-publiable et confidentielle </t>
        </r>
      </text>
    </comment>
    <comment ref="AM44" authorId="0">
      <text>
        <r>
          <rPr>
            <sz val="9"/>
            <color rgb="FF000000"/>
            <rFont val="Tahoma"/>
            <family val="2"/>
          </rPr>
          <t xml:space="preserve">D: Différence de méthodologie </t>
        </r>
      </text>
    </comment>
    <comment ref="AN44" authorId="0">
      <text>
        <r>
          <rPr>
            <sz val="9"/>
            <color rgb="FF000000"/>
            <rFont val="Tahoma"/>
            <family val="2"/>
          </rPr>
          <t xml:space="preserve">D: Différence de méthodologie </t>
        </r>
      </text>
    </comment>
    <comment ref="AP44" authorId="0">
      <text>
        <r>
          <rPr>
            <sz val="9"/>
            <color rgb="FF000000"/>
            <rFont val="Tahoma"/>
            <family val="2"/>
          </rPr>
          <t xml:space="preserve">D: Différence de méthodologie </t>
        </r>
      </text>
    </comment>
    <comment ref="AQ44" authorId="0">
      <text>
        <r>
          <rPr>
            <sz val="9"/>
            <color rgb="FF000000"/>
            <rFont val="Tahoma"/>
            <family val="2"/>
          </rPr>
          <t xml:space="preserve">D: Différence de méthodologie </t>
        </r>
      </text>
    </comment>
    <comment ref="AR44" authorId="0">
      <text>
        <r>
          <rPr>
            <sz val="9"/>
            <color rgb="FF000000"/>
            <rFont val="Tahoma"/>
            <family val="2"/>
          </rPr>
          <t xml:space="preserve">D: Différence de méthodologie </t>
        </r>
      </text>
    </comment>
    <comment ref="AV44" authorId="0">
      <text>
        <r>
          <rPr>
            <sz val="9"/>
            <color indexed="81"/>
            <rFont val="Tahoma"/>
            <family val="2"/>
          </rPr>
          <t xml:space="preserve">P: Valeur provisoire </t>
        </r>
      </text>
    </comment>
    <comment ref="AY44" authorId="0">
      <text>
        <r>
          <rPr>
            <sz val="9"/>
            <color indexed="81"/>
            <rFont val="Tahoma"/>
            <family val="2"/>
          </rPr>
          <t xml:space="preserve">P: Valeur provisoire </t>
        </r>
      </text>
    </comment>
    <comment ref="C45" authorId="0">
      <text>
        <r>
          <rPr>
            <sz val="9"/>
            <color rgb="FF000000"/>
            <rFont val="Tahoma"/>
            <family val="2"/>
          </rPr>
          <t xml:space="preserve">P: Valeur provisoire </t>
        </r>
      </text>
    </comment>
    <comment ref="L45" authorId="0">
      <text>
        <r>
          <rPr>
            <sz val="9"/>
            <color rgb="FF000000"/>
            <rFont val="Tahoma"/>
            <family val="2"/>
          </rPr>
          <t xml:space="preserve">D: Différence de méthodologie </t>
        </r>
      </text>
    </comment>
    <comment ref="M45" authorId="0">
      <text>
        <r>
          <rPr>
            <sz val="9"/>
            <color rgb="FF000000"/>
            <rFont val="Tahoma"/>
            <family val="2"/>
          </rPr>
          <t xml:space="preserve">D: Différence de méthodologie </t>
        </r>
      </text>
    </comment>
    <comment ref="N45" authorId="0">
      <text>
        <r>
          <rPr>
            <sz val="9"/>
            <color rgb="FF000000"/>
            <rFont val="Tahoma"/>
            <family val="2"/>
          </rPr>
          <t xml:space="preserve">D: Différence de méthodologie </t>
        </r>
      </text>
    </comment>
    <comment ref="O45" authorId="0">
      <text>
        <r>
          <rPr>
            <sz val="9"/>
            <color rgb="FF000000"/>
            <rFont val="Tahoma"/>
            <family val="2"/>
          </rPr>
          <t xml:space="preserve">B: Rupture </t>
        </r>
      </text>
    </comment>
    <comment ref="P45" authorId="0">
      <text>
        <r>
          <rPr>
            <sz val="9"/>
            <color rgb="FF000000"/>
            <rFont val="Tahoma"/>
            <family val="2"/>
          </rPr>
          <t xml:space="preserve">B: Rupture </t>
        </r>
      </text>
    </comment>
    <comment ref="Q45" authorId="0">
      <text>
        <r>
          <rPr>
            <sz val="9"/>
            <color rgb="FF000000"/>
            <rFont val="Tahoma"/>
            <family val="2"/>
          </rPr>
          <t xml:space="preserve">B: Rupture </t>
        </r>
      </text>
    </comment>
    <comment ref="R45" authorId="0">
      <text>
        <r>
          <rPr>
            <sz val="9"/>
            <color rgb="FF000000"/>
            <rFont val="Tahoma"/>
            <family val="2"/>
          </rPr>
          <t xml:space="preserve">B: Rupture </t>
        </r>
      </text>
    </comment>
    <comment ref="S45" authorId="0">
      <text>
        <r>
          <rPr>
            <sz val="9"/>
            <color rgb="FF000000"/>
            <rFont val="Tahoma"/>
            <family val="2"/>
          </rPr>
          <t xml:space="preserve">B: Rupture </t>
        </r>
      </text>
    </comment>
    <comment ref="T45" authorId="0">
      <text>
        <r>
          <rPr>
            <sz val="9"/>
            <color rgb="FF000000"/>
            <rFont val="Tahoma"/>
            <family val="2"/>
          </rPr>
          <t xml:space="preserve">B: Rupture </t>
        </r>
      </text>
    </comment>
    <comment ref="AA45" authorId="0">
      <text>
        <r>
          <rPr>
            <sz val="9"/>
            <color rgb="FF000000"/>
            <rFont val="Tahoma"/>
            <family val="2"/>
          </rPr>
          <t xml:space="preserve">P: Valeur provisoire </t>
        </r>
      </text>
    </comment>
    <comment ref="AG45" authorId="0">
      <text>
        <r>
          <rPr>
            <sz val="9"/>
            <color rgb="FF000000"/>
            <rFont val="Tahoma"/>
            <family val="2"/>
          </rPr>
          <t xml:space="preserve">E: Valeur estimée </t>
        </r>
      </text>
    </comment>
    <comment ref="AH45" authorId="0">
      <text>
        <r>
          <rPr>
            <sz val="9"/>
            <color rgb="FF000000"/>
            <rFont val="Tahoma"/>
            <family val="2"/>
          </rPr>
          <t xml:space="preserve">E: Valeur estimée </t>
        </r>
      </text>
    </comment>
    <comment ref="AI45" authorId="0">
      <text>
        <r>
          <rPr>
            <sz val="9"/>
            <color rgb="FF000000"/>
            <rFont val="Tahoma"/>
            <family val="2"/>
          </rPr>
          <t xml:space="preserve">E: Valeur estimée </t>
        </r>
      </text>
    </comment>
    <comment ref="AJ45" authorId="0">
      <text>
        <r>
          <rPr>
            <sz val="9"/>
            <color rgb="FF000000"/>
            <rFont val="Tahoma"/>
            <family val="2"/>
          </rPr>
          <t xml:space="preserve">E: Valeur estimée </t>
        </r>
      </text>
    </comment>
    <comment ref="AK45" authorId="0">
      <text>
        <r>
          <rPr>
            <sz val="9"/>
            <color rgb="FF000000"/>
            <rFont val="Tahoma"/>
            <family val="2"/>
          </rPr>
          <t xml:space="preserve">E: Valeur estimée </t>
        </r>
      </text>
    </comment>
    <comment ref="AL45" authorId="0">
      <text>
        <r>
          <rPr>
            <sz val="9"/>
            <color rgb="FF000000"/>
            <rFont val="Tahoma"/>
            <family val="2"/>
          </rPr>
          <t xml:space="preserve">E: Valeur estimée </t>
        </r>
      </text>
    </comment>
    <comment ref="AM45" authorId="0">
      <text>
        <r>
          <rPr>
            <sz val="9"/>
            <color rgb="FF000000"/>
            <rFont val="Tahoma"/>
            <family val="2"/>
          </rPr>
          <t xml:space="preserve">D: Différence de méthodologie P: Valeur provisoire </t>
        </r>
      </text>
    </comment>
    <comment ref="AN45" authorId="0">
      <text>
        <r>
          <rPr>
            <sz val="9"/>
            <color rgb="FF000000"/>
            <rFont val="Tahoma"/>
            <family val="2"/>
          </rPr>
          <t xml:space="preserve">D: Différence de méthodologie </t>
        </r>
      </text>
    </comment>
    <comment ref="AO45" authorId="0">
      <text>
        <r>
          <rPr>
            <sz val="9"/>
            <color rgb="FF000000"/>
            <rFont val="Tahoma"/>
            <family val="2"/>
          </rPr>
          <t xml:space="preserve">P: Valeur provisoire </t>
        </r>
      </text>
    </comment>
    <comment ref="AP45" authorId="0">
      <text>
        <r>
          <rPr>
            <sz val="9"/>
            <color rgb="FF000000"/>
            <rFont val="Tahoma"/>
            <family val="2"/>
          </rPr>
          <t xml:space="preserve">D: Différence de méthodologie P: Valeur provisoire </t>
        </r>
      </text>
    </comment>
    <comment ref="AQ45" authorId="0">
      <text>
        <r>
          <rPr>
            <sz val="9"/>
            <color rgb="FF000000"/>
            <rFont val="Tahoma"/>
            <family val="2"/>
          </rPr>
          <t xml:space="preserve">D: Différence de méthodologie P: Valeur provisoire </t>
        </r>
      </text>
    </comment>
    <comment ref="AR45" authorId="0">
      <text>
        <r>
          <rPr>
            <sz val="9"/>
            <color rgb="FF000000"/>
            <rFont val="Tahoma"/>
            <family val="2"/>
          </rPr>
          <t xml:space="preserve">D: Différence de méthodologie P: Valeur provisoire </t>
        </r>
      </text>
    </comment>
    <comment ref="AV45" authorId="0">
      <text>
        <r>
          <rPr>
            <sz val="9"/>
            <color indexed="81"/>
            <rFont val="Tahoma"/>
            <family val="2"/>
          </rPr>
          <t xml:space="preserve">P: Valeur provisoire </t>
        </r>
      </text>
    </comment>
    <comment ref="AY45" authorId="0">
      <text>
        <r>
          <rPr>
            <sz val="9"/>
            <color indexed="81"/>
            <rFont val="Tahoma"/>
            <family val="2"/>
          </rPr>
          <t xml:space="preserve">P: Valeur provisoire </t>
        </r>
      </text>
    </comment>
    <comment ref="C46" authorId="0">
      <text>
        <r>
          <rPr>
            <sz val="9"/>
            <color rgb="FF000000"/>
            <rFont val="Tahoma"/>
            <family val="2"/>
          </rPr>
          <t xml:space="preserve">E: Valeur estimée </t>
        </r>
      </text>
    </comment>
    <comment ref="I46" authorId="0">
      <text>
        <r>
          <rPr>
            <sz val="9"/>
            <color rgb="FF000000"/>
            <rFont val="Tahoma"/>
            <family val="2"/>
          </rPr>
          <t xml:space="preserve">E: Valeur estimée </t>
        </r>
      </text>
    </comment>
    <comment ref="O46" authorId="0">
      <text>
        <r>
          <rPr>
            <sz val="9"/>
            <color rgb="FF000000"/>
            <rFont val="Tahoma"/>
            <family val="2"/>
          </rPr>
          <t xml:space="preserve">P: Valeur provisoire </t>
        </r>
      </text>
    </comment>
    <comment ref="U46" authorId="0">
      <text>
        <r>
          <rPr>
            <sz val="9"/>
            <color rgb="FF000000"/>
            <rFont val="Tahoma"/>
            <family val="2"/>
          </rPr>
          <t xml:space="preserve">P: Valeur provisoire </t>
        </r>
      </text>
    </comment>
    <comment ref="AA46" authorId="0">
      <text>
        <r>
          <rPr>
            <sz val="9"/>
            <color rgb="FF000000"/>
            <rFont val="Tahoma"/>
            <family val="2"/>
          </rPr>
          <t xml:space="preserve">P: Valeur provisoire </t>
        </r>
      </text>
    </comment>
    <comment ref="AG46" authorId="0">
      <text>
        <r>
          <rPr>
            <sz val="9"/>
            <color rgb="FF000000"/>
            <rFont val="Tahoma"/>
            <family val="2"/>
          </rPr>
          <t xml:space="preserve">P: Valeur provisoire </t>
        </r>
      </text>
    </comment>
    <comment ref="AM46" authorId="0">
      <text>
        <r>
          <rPr>
            <sz val="9"/>
            <color rgb="FF000000"/>
            <rFont val="Tahoma"/>
            <family val="2"/>
          </rPr>
          <t xml:space="preserve">D: Différence de méthodologie E: Valeur estimée </t>
        </r>
      </text>
    </comment>
    <comment ref="AN46" authorId="0">
      <text>
        <r>
          <rPr>
            <sz val="9"/>
            <color rgb="FF000000"/>
            <rFont val="Tahoma"/>
            <family val="2"/>
          </rPr>
          <t xml:space="preserve">D: Différence de méthodologie E: Valeur estimée </t>
        </r>
      </text>
    </comment>
    <comment ref="AO46" authorId="0">
      <text>
        <r>
          <rPr>
            <sz val="9"/>
            <color rgb="FF000000"/>
            <rFont val="Tahoma"/>
            <family val="2"/>
          </rPr>
          <t xml:space="preserve">E: Valeur estimée </t>
        </r>
      </text>
    </comment>
    <comment ref="AP46" authorId="0">
      <text>
        <r>
          <rPr>
            <sz val="9"/>
            <color rgb="FF000000"/>
            <rFont val="Tahoma"/>
            <family val="2"/>
          </rPr>
          <t xml:space="preserve">D: Différence de méthodologie P: Valeur provisoire </t>
        </r>
      </text>
    </comment>
    <comment ref="AQ46" authorId="0">
      <text>
        <r>
          <rPr>
            <sz val="9"/>
            <color rgb="FF000000"/>
            <rFont val="Tahoma"/>
            <family val="2"/>
          </rPr>
          <t xml:space="preserve">D: Différence de méthodologie P: Valeur provisoire </t>
        </r>
      </text>
    </comment>
    <comment ref="AR46" authorId="0">
      <text>
        <r>
          <rPr>
            <sz val="9"/>
            <color rgb="FF000000"/>
            <rFont val="Tahoma"/>
            <family val="2"/>
          </rPr>
          <t xml:space="preserve">D: Différence de méthodologie P: Valeur provisoire </t>
        </r>
      </text>
    </comment>
  </commentList>
</comments>
</file>

<file path=xl/sharedStrings.xml><?xml version="1.0" encoding="utf-8"?>
<sst xmlns="http://schemas.openxmlformats.org/spreadsheetml/2006/main" count="3030" uniqueCount="759">
  <si>
    <t>Sujet</t>
  </si>
  <si>
    <t>Temps</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</si>
  <si>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</si>
  <si>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</si>
  <si>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</si>
  <si>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</si>
  <si>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</si>
  <si>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</si>
  <si>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</si>
  <si>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</si>
  <si>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</si>
  <si>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</si>
  <si>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</si>
  <si>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</si>
  <si>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</si>
  <si>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</si>
  <si>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</si>
  <si>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</si>
  <si>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</si>
  <si>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</si>
  <si>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</si>
  <si>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</si>
  <si>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</si>
  <si>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</si>
  <si>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</si>
  <si>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</si>
  <si>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</si>
  <si>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</si>
  <si>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</si>
  <si>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</si>
  <si>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</si>
  <si>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</si>
  <si>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</si>
  <si>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</si>
  <si>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</si>
  <si>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</si>
  <si>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</si>
  <si>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</si>
  <si>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</si>
  <si>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</si>
  <si>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</si>
  <si>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</si>
  <si>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</si>
  <si>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</si>
  <si>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</si>
  <si>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</si>
  <si>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</si>
  <si>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</si>
  <si>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</si>
  <si>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</si>
  <si>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</si>
  <si>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Pays</t>
  </si>
  <si>
    <t/>
  </si>
  <si>
    <t>France</t>
  </si>
  <si>
    <t>i</t>
  </si>
  <si>
    <t>..</t>
  </si>
  <si>
    <t>Allemagne</t>
  </si>
  <si>
    <t>Italie</t>
  </si>
  <si>
    <t>Espagne</t>
  </si>
  <si>
    <t>Suède</t>
  </si>
  <si>
    <t>Royaume-Uni</t>
  </si>
  <si>
    <t>États-Unis</t>
  </si>
  <si>
    <t>E:</t>
  </si>
  <si>
    <t>Source:</t>
  </si>
  <si>
    <t>1985-1995</t>
  </si>
  <si>
    <t>1995-2006</t>
  </si>
  <si>
    <t>2006-2017</t>
  </si>
  <si>
    <t>2000-2007</t>
  </si>
  <si>
    <t>2007-2012</t>
  </si>
  <si>
    <t>Pourcentage</t>
  </si>
  <si>
    <t>2012-2017</t>
  </si>
  <si>
    <t>Canada</t>
  </si>
  <si>
    <t>1985-2000</t>
  </si>
  <si>
    <t>Agriculture</t>
  </si>
  <si>
    <t>Construction</t>
  </si>
  <si>
    <t>Literacy</t>
  </si>
  <si>
    <t>Numeracy</t>
  </si>
  <si>
    <t>Literacy age</t>
  </si>
  <si>
    <t>numeracy age</t>
  </si>
  <si>
    <t>literacy étude</t>
  </si>
  <si>
    <t>Literracy occupation</t>
  </si>
  <si>
    <t>Mean</t>
  </si>
  <si>
    <t>Adjusted mean</t>
  </si>
  <si>
    <t>16-24  year-olds</t>
  </si>
  <si>
    <t>25-34</t>
  </si>
  <si>
    <t>55-65 year-olds</t>
  </si>
  <si>
    <t>Lower than upper secondary</t>
  </si>
  <si>
    <t>Tertiary</t>
  </si>
  <si>
    <t>Skilled occupations</t>
  </si>
  <si>
    <t>Elementary occupations</t>
  </si>
  <si>
    <t>Difference between workers in skilled and elementary occupations</t>
  </si>
  <si>
    <t>Score</t>
  </si>
  <si>
    <t>S.E.</t>
  </si>
  <si>
    <t>S.D.</t>
  </si>
  <si>
    <t>Mean score</t>
  </si>
  <si>
    <t>Dif.</t>
  </si>
  <si>
    <t>p-value</t>
  </si>
  <si>
    <t>OECD</t>
  </si>
  <si>
    <t>National entities</t>
  </si>
  <si>
    <t>Australia</t>
  </si>
  <si>
    <t>Austria</t>
  </si>
  <si>
    <t>Czech Republic</t>
  </si>
  <si>
    <t>Denmark</t>
  </si>
  <si>
    <t>Estonia</t>
  </si>
  <si>
    <t>Finland</t>
  </si>
  <si>
    <t>Germany</t>
  </si>
  <si>
    <t>Ireland</t>
  </si>
  <si>
    <t>Italy</t>
  </si>
  <si>
    <t>Japan</t>
  </si>
  <si>
    <t>Korea</t>
  </si>
  <si>
    <t>Netherlands</t>
  </si>
  <si>
    <t>Norway</t>
  </si>
  <si>
    <t>Poland</t>
  </si>
  <si>
    <t>Slovak Republic</t>
  </si>
  <si>
    <t>Spain</t>
  </si>
  <si>
    <t>Sweden</t>
  </si>
  <si>
    <t>United States</t>
  </si>
  <si>
    <t>Sub-national entities</t>
  </si>
  <si>
    <t>Flanders (Belgium)</t>
  </si>
  <si>
    <t>w</t>
  </si>
  <si>
    <t>England (UK)</t>
  </si>
  <si>
    <t>Northern Ireland (UK)</t>
  </si>
  <si>
    <t>England/N. Ireland (UK)</t>
  </si>
  <si>
    <t>Average</t>
  </si>
  <si>
    <t>Max</t>
  </si>
  <si>
    <t xml:space="preserve">France </t>
  </si>
  <si>
    <t>Autriche</t>
  </si>
  <si>
    <t>Belgique</t>
  </si>
  <si>
    <t>Danemark</t>
  </si>
  <si>
    <t>Estonie</t>
  </si>
  <si>
    <t>Finlande</t>
  </si>
  <si>
    <t>Grèce</t>
  </si>
  <si>
    <t>Hongrie</t>
  </si>
  <si>
    <t>Islande</t>
  </si>
  <si>
    <t>Irlande</t>
  </si>
  <si>
    <t>Lettonie</t>
  </si>
  <si>
    <t>Lituanie</t>
  </si>
  <si>
    <t>Luxembourg</t>
  </si>
  <si>
    <t>Pays-Bas</t>
  </si>
  <si>
    <t>Norvège</t>
  </si>
  <si>
    <t>Portugal</t>
  </si>
  <si>
    <t>Turquie</t>
  </si>
  <si>
    <t>Autonomie des équipes (EWC 2010)</t>
  </si>
  <si>
    <t>Possibilité de change de méthode de travail (EWC 2015)</t>
  </si>
  <si>
    <t>Manager aidant et supportif (EWC 2010)</t>
  </si>
  <si>
    <t>Retours sur travaux du manager (EWC 10)</t>
  </si>
  <si>
    <t>Consultation avant changement d'objectif (EWC 2010)</t>
  </si>
  <si>
    <t>Pratique de rémunération variable (ECS)</t>
  </si>
  <si>
    <t>Travail en équipe (ECS)</t>
  </si>
  <si>
    <t>Outils d'identification des bonnes pratiques (ECS)</t>
  </si>
  <si>
    <t>Organisation de réunion de travail pour impliquer les employés dans l'organisation du travail (ECS)</t>
  </si>
  <si>
    <t>Tension perçues entre employé et employeurs (Enquête qualité de vie)*</t>
  </si>
  <si>
    <t>AT</t>
  </si>
  <si>
    <t>* inverse de l'indicateur de tension</t>
  </si>
  <si>
    <t>BE</t>
  </si>
  <si>
    <t>Questions</t>
  </si>
  <si>
    <t>Réponses</t>
  </si>
  <si>
    <t>BG</t>
  </si>
  <si>
    <t xml:space="preserve">Level of team economy </t>
  </si>
  <si>
    <t>High</t>
  </si>
  <si>
    <t>CY</t>
  </si>
  <si>
    <t>Possibilité de changer de méthode de travail (EWC 2015)</t>
  </si>
  <si>
    <t>Etes vous en mesure de changer de choisir ou de changer vos méthodes de travail?</t>
  </si>
  <si>
    <t>oui</t>
  </si>
  <si>
    <t>CZ</t>
  </si>
  <si>
    <t>Does your manager help and support you?</t>
  </si>
  <si>
    <t>Always or most of the times</t>
  </si>
  <si>
    <t>DE</t>
  </si>
  <si>
    <t>Retours sur travaux du manager (EWC 2010)</t>
  </si>
  <si>
    <t>Does your manager or supervisor generally provide feedback on your work?</t>
  </si>
  <si>
    <t>Yes</t>
  </si>
  <si>
    <t>DK</t>
  </si>
  <si>
    <t>Consultation des employés avant changement d'objectif (EWC 2010)</t>
  </si>
  <si>
    <t>Are you consulted before targets for your work are set</t>
  </si>
  <si>
    <t>EE</t>
  </si>
  <si>
    <t>Rémunération au résultat disponible dans l'établissement pour au moins certains employés</t>
  </si>
  <si>
    <t>Oui</t>
  </si>
  <si>
    <t>EL</t>
  </si>
  <si>
    <t>Travail d'équipe au sein de l'établissement</t>
  </si>
  <si>
    <t>Travail en équipe autonome</t>
  </si>
  <si>
    <t>ES</t>
  </si>
  <si>
    <t>Existence d'outils d'identification des bonnes pratiques (ECS)</t>
  </si>
  <si>
    <t>Les employés de l'établissement documentent et gardent une trace de leurs bonnes pratiques</t>
  </si>
  <si>
    <t>FI</t>
  </si>
  <si>
    <t>Réunions de travail régulières pour impliquer les employés dans l'organisation du travail (ECS)</t>
  </si>
  <si>
    <t xml:space="preserve">L'établissement recourt à la pratique de réunions régulières entre les employés et les responsables directs pour impliquer les employés dans l'irganisation du travail </t>
  </si>
  <si>
    <t>FR</t>
  </si>
  <si>
    <t>Tensions perçues entre employés et employeurs* (Enquête sur la qualité de vie)</t>
  </si>
  <si>
    <t>Tension perçue entre les cadres et les employés</t>
  </si>
  <si>
    <t>Tension importante</t>
  </si>
  <si>
    <t>HR</t>
  </si>
  <si>
    <t>HU</t>
  </si>
  <si>
    <t>IE</t>
  </si>
  <si>
    <t>IT</t>
  </si>
  <si>
    <t>LT</t>
  </si>
  <si>
    <t>LU</t>
  </si>
  <si>
    <t>LV</t>
  </si>
  <si>
    <t>MT</t>
  </si>
  <si>
    <t>NL</t>
  </si>
  <si>
    <t>PL</t>
  </si>
  <si>
    <t>PT</t>
  </si>
  <si>
    <t>RO</t>
  </si>
  <si>
    <t>SE</t>
  </si>
  <si>
    <t>SI</t>
  </si>
  <si>
    <t>SK</t>
  </si>
  <si>
    <t>UK</t>
  </si>
  <si>
    <t>Min</t>
  </si>
  <si>
    <t>year</t>
  </si>
  <si>
    <t>95% confidence interval (lower bound)</t>
  </si>
  <si>
    <t>95% confidence interval (upper bound)</t>
  </si>
  <si>
    <t>Services</t>
  </si>
  <si>
    <t>Benchmark</t>
  </si>
  <si>
    <t>Coefficient LogLP_VA_pd90_10</t>
  </si>
  <si>
    <t xml:space="preserve">Source: </t>
  </si>
  <si>
    <t xml:space="preserve">Note:  </t>
  </si>
  <si>
    <t>Less knowledge intensive services</t>
  </si>
  <si>
    <t>Knowledge intensive services</t>
  </si>
  <si>
    <t>Manufacturing</t>
  </si>
  <si>
    <t>Global</t>
  </si>
  <si>
    <t>services_FR</t>
  </si>
  <si>
    <t>MFP_W_2_2_def0</t>
  </si>
  <si>
    <t>MFP_W_2_2_def1</t>
  </si>
  <si>
    <t>MFP_W_2_2_def_min0</t>
  </si>
  <si>
    <t>MFP_W_2_2_def_min1</t>
  </si>
  <si>
    <t>MFP_W_2_2_def_norm0</t>
  </si>
  <si>
    <t>MFP_W_2_2_def_norm1</t>
  </si>
  <si>
    <t>count0</t>
  </si>
  <si>
    <t>count1</t>
  </si>
  <si>
    <t>2-digit nace codes:</t>
  </si>
  <si>
    <t>58-63 and 69-75</t>
  </si>
  <si>
    <t>KIS</t>
  </si>
  <si>
    <t>nonKIS</t>
  </si>
  <si>
    <t>41-43 and 45-56 and 77-82 and 90-96</t>
  </si>
  <si>
    <t>Manuf</t>
  </si>
  <si>
    <t>Fra</t>
  </si>
  <si>
    <t>10-33</t>
  </si>
  <si>
    <t>Entreprises ayant employé des spécialistes en TIC [isoc_ske_itspen2]</t>
  </si>
  <si>
    <t>Sites web et leurs fonctionnalités [isoc_ciweb]</t>
  </si>
  <si>
    <t>Utilisation des services de cloud computing [isoc_cicce_use]</t>
  </si>
  <si>
    <t>Intégration de processus internes [isoc_eb_iip]</t>
  </si>
  <si>
    <t>Integration of internal processes [isoc_eb_iip]</t>
  </si>
  <si>
    <t>Eurostat</t>
  </si>
  <si>
    <t>UNIT</t>
  </si>
  <si>
    <t>INDIC_IS</t>
  </si>
  <si>
    <t>Enterprises using software solutions like Customer Relationship Management (CRM)</t>
  </si>
  <si>
    <t>SIZEN_R2</t>
  </si>
  <si>
    <t>Percentage of enterprises</t>
  </si>
  <si>
    <t>GEO/TIME</t>
  </si>
  <si>
    <t>Union européenne - 28 pays</t>
  </si>
  <si>
    <t>Union européenne - 27 pays (2007-2013)</t>
  </si>
  <si>
    <t>European Union - 28 countries</t>
  </si>
  <si>
    <t>Union européenne - 15 pays (1995-2004)</t>
  </si>
  <si>
    <t>European Union - 27 countries (2007-2013)</t>
  </si>
  <si>
    <t>Zone euro (EA11-2000, EA12-2006, EA13-2007, EA15-2008, EA16-2010, EA17-2013, EA18-2014, EA19)</t>
  </si>
  <si>
    <t>Union européenne - 25 pays (2004-2006)</t>
  </si>
  <si>
    <t>:</t>
  </si>
  <si>
    <t>European Union - 25 countries (2004-2006)</t>
  </si>
  <si>
    <t>European Union - 15 countries (1995-2004)</t>
  </si>
  <si>
    <t>Bulgarie</t>
  </si>
  <si>
    <t>Euro area (EA11-2000, EA12-2006, EA13-2007, EA15-2008, EA16-2010, EA17-2013, EA18-2014, EA19)</t>
  </si>
  <si>
    <t>Tchéquie</t>
  </si>
  <si>
    <t>Belgium</t>
  </si>
  <si>
    <t>Bulgaria</t>
  </si>
  <si>
    <t>Allemagne (jusqu'en 1990, ancien territoire de la RFA)</t>
  </si>
  <si>
    <t>Czechia</t>
  </si>
  <si>
    <t>Germany (until 1990 former territory of the FRG)</t>
  </si>
  <si>
    <t>Greece</t>
  </si>
  <si>
    <t>Croatie</t>
  </si>
  <si>
    <t>Chypre</t>
  </si>
  <si>
    <t>Croatia</t>
  </si>
  <si>
    <t>Cyprus</t>
  </si>
  <si>
    <t>Latvia</t>
  </si>
  <si>
    <t>Lithuania</t>
  </si>
  <si>
    <t>Malte</t>
  </si>
  <si>
    <t>Hungary</t>
  </si>
  <si>
    <t>Malta</t>
  </si>
  <si>
    <t>Pologne</t>
  </si>
  <si>
    <t>Roumanie</t>
  </si>
  <si>
    <t>Slovénie</t>
  </si>
  <si>
    <t>Slovaquie</t>
  </si>
  <si>
    <t>Romania</t>
  </si>
  <si>
    <t>Slovenia</t>
  </si>
  <si>
    <t>Slovakia</t>
  </si>
  <si>
    <t>United Kingdom</t>
  </si>
  <si>
    <t>Monténégro</t>
  </si>
  <si>
    <t>Iceland</t>
  </si>
  <si>
    <t>Macédoine du Nord</t>
  </si>
  <si>
    <t>Serbie</t>
  </si>
  <si>
    <t>Montenegro</t>
  </si>
  <si>
    <t>North Macedonia</t>
  </si>
  <si>
    <t>Bosnie-Herzégovine</t>
  </si>
  <si>
    <t>Serbia</t>
  </si>
  <si>
    <t>Turkey</t>
  </si>
  <si>
    <t>Caractères spécial :</t>
  </si>
  <si>
    <t>non disponible</t>
  </si>
  <si>
    <t>Special value:</t>
  </si>
  <si>
    <t>not available</t>
  </si>
  <si>
    <t>Total intra-mural</t>
  </si>
  <si>
    <t>Dollars de 2010 - Prix et PPA constants</t>
  </si>
  <si>
    <t xml:space="preserve">  Business enterprise sector</t>
  </si>
  <si>
    <t xml:space="preserve">  Rest of the world (ROW)</t>
  </si>
  <si>
    <t xml:space="preserve">  Government sector</t>
  </si>
  <si>
    <t xml:space="preserve">  Higher education sector</t>
  </si>
  <si>
    <t xml:space="preserve">  Private non-profit sector</t>
  </si>
  <si>
    <t>Année</t>
  </si>
  <si>
    <t>Transaction</t>
  </si>
  <si>
    <t>Publique</t>
  </si>
  <si>
    <t>Privé</t>
  </si>
  <si>
    <t>Roayume-Uni</t>
  </si>
  <si>
    <t>1974-1995</t>
  </si>
  <si>
    <t>1995-2004</t>
  </si>
  <si>
    <t>2004-2015</t>
  </si>
  <si>
    <t>Données graph 1</t>
  </si>
  <si>
    <t>Note:</t>
  </si>
  <si>
    <t>CORRIGER LA NOTE</t>
  </si>
  <si>
    <t>Projet MultiProd de l’OCDE</t>
  </si>
  <si>
    <t>Note</t>
  </si>
  <si>
    <t>Source</t>
  </si>
  <si>
    <t>Correction</t>
  </si>
  <si>
    <t>Performance</t>
  </si>
  <si>
    <t>2008-2016</t>
  </si>
  <si>
    <t>2000-2016</t>
  </si>
  <si>
    <t>date</t>
  </si>
  <si>
    <t xml:space="preserve"> </t>
  </si>
  <si>
    <t>Label</t>
  </si>
  <si>
    <t>NACE_R2</t>
  </si>
  <si>
    <t>MIG - intermediate goods</t>
  </si>
  <si>
    <t>Base 100 en 2005</t>
  </si>
  <si>
    <t>MIG - capital goods</t>
  </si>
  <si>
    <t>MIG - consumer goods</t>
  </si>
  <si>
    <t>USD, constant prices, 2010 PPPs</t>
  </si>
  <si>
    <t>US Dollar</t>
  </si>
  <si>
    <t>Euro area (19 countries)</t>
  </si>
  <si>
    <t>OECD - Total</t>
  </si>
  <si>
    <t>Percentage, USA=100</t>
  </si>
  <si>
    <t>As % of the USA (USA=100)</t>
  </si>
  <si>
    <t>Gdp per hour worked</t>
  </si>
  <si>
    <t>Dataset: Level of GDP per capita and productivity</t>
  </si>
  <si>
    <t>Time</t>
  </si>
  <si>
    <t>Measure</t>
  </si>
  <si>
    <t>Country</t>
  </si>
  <si>
    <t>Unit</t>
  </si>
  <si>
    <t>Data extracted on 20 Mar 2019 14:36 UTC (GMT), from OECD.Stat</t>
  </si>
  <si>
    <t>Legend:</t>
  </si>
  <si>
    <t>Estimated value</t>
  </si>
  <si>
    <t>Title</t>
  </si>
  <si>
    <t>Labour productivity per hour worked within the main OECD countries - 1970 - 2017</t>
  </si>
  <si>
    <t>Labour productivity per hour worked within the main Euro area countries, 1990-2017, in $ PPP 2010</t>
  </si>
  <si>
    <t>Subjet</t>
  </si>
  <si>
    <t>GDP per hour worked</t>
  </si>
  <si>
    <t>Growth in labour productivity per hour worked</t>
  </si>
  <si>
    <t>Data extracted on 25 Mar 2019 12:43 UTC (GMT), from OECD.Stat</t>
  </si>
  <si>
    <t xml:space="preserve">Dataset: Growth in GDP per capita, productivity and ULC </t>
  </si>
  <si>
    <t xml:space="preserve">Index </t>
  </si>
  <si>
    <t>Annual growth/change</t>
  </si>
  <si>
    <t>Index, 2010=100</t>
  </si>
  <si>
    <t>Data extracted on 20 Mar 2019 15:31 UTC (GMT), from OECD.Stat</t>
  </si>
  <si>
    <t>Industry</t>
  </si>
  <si>
    <t>Excluding Real Estate (in denominator)</t>
  </si>
  <si>
    <t>Including Real Estate (in denominator)</t>
  </si>
  <si>
    <t>Per capita productivity</t>
  </si>
  <si>
    <t>INSEE data</t>
  </si>
  <si>
    <t>Productivity level</t>
  </si>
  <si>
    <t>Market services</t>
  </si>
  <si>
    <t>In volume at chained prices of the previous year</t>
  </si>
  <si>
    <t>Productivity per employee smoothed through an HP filter (lambda=6.25)</t>
  </si>
  <si>
    <t>Euro area</t>
  </si>
  <si>
    <t>Software</t>
  </si>
  <si>
    <t>Communications equipment</t>
  </si>
  <si>
    <t>Computer hardware</t>
  </si>
  <si>
    <t>Cette and Jullien de Pommerol (2018)</t>
  </si>
  <si>
    <t>ICT contribution to productivity growth</t>
  </si>
  <si>
    <t>Ratio of ICT capital stock to GDP</t>
  </si>
  <si>
    <t>OECD, Andrews et al. (2016)</t>
  </si>
  <si>
    <t>Title:</t>
  </si>
  <si>
    <t>OECD PIAAC  Survey 2012</t>
  </si>
  <si>
    <t>Mean literacy score total adults</t>
  </si>
  <si>
    <t>Mean numeracy score total adults</t>
  </si>
  <si>
    <t>Mean score 16-24 year-olds</t>
  </si>
  <si>
    <t>Mean score of 25-34 year-olds</t>
  </si>
  <si>
    <t>Mean score 55-65 year-olds</t>
  </si>
  <si>
    <t>Mean score for adults with tertiary education</t>
  </si>
  <si>
    <t>Mean score for adults with a high-skilled job</t>
  </si>
  <si>
    <t>Mean score for adults with a low-skilled job</t>
  </si>
  <si>
    <t>OECD average</t>
  </si>
  <si>
    <t>Score for the highest performing country in each dimension</t>
  </si>
  <si>
    <t>Mean score for adults with less than upper secondary education</t>
  </si>
  <si>
    <t>European Union</t>
  </si>
  <si>
    <t>Switzerland</t>
  </si>
  <si>
    <t>Field-of-study mismatch</t>
  </si>
  <si>
    <t xml:space="preserve">  Underqualification</t>
  </si>
  <si>
    <t xml:space="preserve">  Overqualification</t>
  </si>
  <si>
    <t>Indicator</t>
  </si>
  <si>
    <t>Dataset: Mismatch</t>
  </si>
  <si>
    <t>Data extracted on 26 Mar 2019 09:26 UTC (GMT), from OECD.Stat</t>
  </si>
  <si>
    <t>Laggard firms</t>
  </si>
  <si>
    <t>Frontier firms</t>
  </si>
  <si>
    <t>Manufacturing sector</t>
  </si>
  <si>
    <t>Services sector</t>
  </si>
  <si>
    <t>Labour productivity</t>
  </si>
  <si>
    <t>Total factor productivity</t>
  </si>
  <si>
    <t>Capital intensity</t>
  </si>
  <si>
    <t>Skills- and Field-of-study mismatches in 2016, share of 15-64 year-olds (%)</t>
  </si>
  <si>
    <t>OECD skills for jobs database</t>
  </si>
  <si>
    <t>Teamwork autonomy (EWC 2010)</t>
  </si>
  <si>
    <t>Employees' ability to change or choose methods of work (EWC 2015)</t>
  </si>
  <si>
    <t>Quality of managers' help and support (EWC 2010)</t>
  </si>
  <si>
    <t>Quality of managers' feedback on the workers' job (EWC 2010)</t>
  </si>
  <si>
    <t>Workers consulted before objectives are set (EWC 2010)</t>
  </si>
  <si>
    <t>Prevalence of teamwork within the firm (ECS)</t>
  </si>
  <si>
    <t>Regular meetings enabling employee involvement in work organisation (ECS)</t>
  </si>
  <si>
    <t>Tensions at work between employee and manager* (European Quality of Life Survey)</t>
  </si>
  <si>
    <t>Keeping records of good practices (ECS)</t>
  </si>
  <si>
    <t>EU average</t>
  </si>
  <si>
    <t>OCDE Multiprod Project</t>
  </si>
  <si>
    <t>Evolution of labour productivity dispersion</t>
  </si>
  <si>
    <t xml:space="preserve">OCDE Multiprod </t>
  </si>
  <si>
    <t>OECD Multiprod</t>
  </si>
  <si>
    <t>10th</t>
  </si>
  <si>
    <t>50th</t>
  </si>
  <si>
    <t>90th</t>
  </si>
  <si>
    <t>95th</t>
  </si>
  <si>
    <t>Global fontier</t>
  </si>
  <si>
    <t>France - Laggard firms</t>
  </si>
  <si>
    <t>France - Frontier firms</t>
  </si>
  <si>
    <t>Normalised series (2003 = 0)</t>
  </si>
  <si>
    <t>Non-normalised series (log MFP)</t>
  </si>
  <si>
    <t>Use of variable pay schemes (ECS)</t>
  </si>
  <si>
    <t>Less knowledge-intensive services</t>
  </si>
  <si>
    <t>All enterprises, without financial sector</t>
  </si>
  <si>
    <t>Enterprises with a website</t>
  </si>
  <si>
    <t xml:space="preserve">  Percentage of enterprises </t>
  </si>
  <si>
    <t xml:space="preserve">All enterprises, without financial sector (10 persons employed or more) </t>
  </si>
  <si>
    <t xml:space="preserve">  Buy cloud computing services used over the internet </t>
  </si>
  <si>
    <t xml:space="preserve">Enterprises who have ERP software package to share information between different functional areas </t>
  </si>
  <si>
    <t>Percentage of enterprises using a website</t>
  </si>
  <si>
    <t>Percentage of firms using a cloud computing service</t>
  </si>
  <si>
    <t>Percentage of firms using an integrated software package*</t>
  </si>
  <si>
    <t>Percentage of firms employing an ITC expert</t>
  </si>
  <si>
    <t>Percentage of firms using a software to manage their customer relationships*</t>
  </si>
  <si>
    <t>Digital diffusion within French firms in 2018*</t>
  </si>
  <si>
    <t xml:space="preserve">Best performance: </t>
  </si>
  <si>
    <t>Software for integrated management: Belgium</t>
  </si>
  <si>
    <t>Software for customer relationship management: Germany</t>
  </si>
  <si>
    <t>Best performing country</t>
  </si>
  <si>
    <t>OECD, NPB calculations</t>
  </si>
  <si>
    <t xml:space="preserve">R&amp;D expenditure as a % of GDP </t>
  </si>
  <si>
    <t>Total funding</t>
  </si>
  <si>
    <t>&lt;?xml version="1.0" encoding="utf-16"?&gt;&lt;WebTableParameter xmlns:xsd="http://www.w3.org/2001/XMLSchema" xmlns:xsi="http://www.w3.org/2001/XMLSchema-instance" xmlns="http://stats.oecd.org/OECDStatWS/2004/03/01/"&gt;&lt;DataTable Code="GERD_SOF" HasMetadata="true"&gt;&lt;Name LocaleIsoCode="en"&gt;Gross domestic expenditure on R&amp;amp;D by sector of performance and source of funds&lt;/Name&gt;&lt;Name LocaleIsoCode="fr"&gt;Dépense intérieure brute de R-D par secteur de performance et source de financement&lt;/Name&gt;&lt;Dimension Code="COUNTRY" HasMetadata="false" CommonCode="LOCATION" Display="labels"&gt;&lt;Name LocaleIsoCode="en"&gt;Country&lt;/Name&gt;&lt;Name LocaleIsoCode="fr"&gt;Pays&lt;/Name&gt;&lt;Member Code="FRA" HasMetadata="false" HasOnlyUnitMetadata="false" HasChild="0"&gt;&lt;Name LocaleIsoCode="en"&gt;France&lt;/Name&gt;&lt;Name LocaleIsoCode="fr"&gt;France&lt;/Name&gt;&lt;/Member&gt;&lt;Member Code="DEU" HasMetadata="true" HasOnlyUnitMetadata="false" HasChild="0"&gt;&lt;Name LocaleIsoCode="en"&gt;Germany&lt;/Name&gt;&lt;Name LocaleIsoCode="fr"&gt;Allemagne&lt;/Name&gt;&lt;/Member&gt;&lt;Member Code="ITA" HasMetadata="false" HasOnlyUnitMetadata="false" HasChild="0"&gt;&lt;Name LocaleIsoCode="en"&gt;Italy&lt;/Name&gt;&lt;Name LocaleIsoCode="fr"&gt;Italie&lt;/Name&gt;&lt;/Member&gt;&lt;Member Code="ESP" HasMetadata="false" HasOnlyUnitMetadata="false" HasChild="0"&gt;&lt;Name LocaleIsoCode="en"&gt;Spain&lt;/Name&gt;&lt;Name LocaleIsoCode="fr"&gt;Espagne&lt;/Name&gt;&lt;/Member&gt;&lt;Member Code="SWE" HasMetadata="false" HasOnlyUnitMetadata="false" HasChild="0"&gt;&lt;Name LocaleIsoCode="en"&gt;Sweden&lt;/Name&gt;&lt;Name LocaleIsoCode="fr"&gt;Suède&lt;/Name&gt;&lt;/Member&gt;&lt;Member Code="GBR" HasMetadata="false" HasOnlyUnitMetadata="false" HasChild="0"&gt;&lt;Name LocaleIsoCode="en"&gt;United Kingdom&lt;/Name&gt;&lt;Name LocaleIsoCode="fr"&gt;Royaume-Uni&lt;/Name&gt;&lt;/Member&gt;&lt;Member Code="USA" HasMetadata="false" HasOnlyUnitMetadata="false" HasChild="0"&gt;&lt;Name LocaleIsoCode="en"&gt;United States&lt;/Name&gt;&lt;Name LocaleIsoCode="fr"&gt;États-Unis&lt;/Name&gt;&lt;/Member&gt;&lt;/Dimension&gt;&lt;Dimension Code="SECTPERF" HasMetadata="false" Display="labels"&gt;&lt;Name LocaleIsoCode="en"&gt;Sector&lt;/Name&gt;&lt;Name LocaleIsoCode="fr"&gt;Secteur&lt;/Name&gt;&lt;Member Code="_T" HasMetadata="false" HasOnlyUnitMetadata="false" HasChild="0"&gt;&lt;Name LocaleIsoCode="en"&gt;Total intramural&lt;/Name&gt;&lt;Name LocaleIsoCode="fr"&gt;Total intra-mural&lt;/Name&gt;&lt;/Member&gt;&lt;/Dimension&gt;&lt;Dimension Code="SECTFUND" HasMetadata="false" Display="labels"&gt;&lt;Name LocaleIsoCode="en"&gt;Source of funds&lt;/Name&gt;&lt;Name LocaleIsoCode="fr"&gt;Source de financement&lt;/Name&gt;&lt;Member Code="_T" HasMetadata="false" HasOnlyUnitMetadata="false" HasChild="1"&gt;&lt;Name LocaleIsoCode="en"&gt;Total funding&lt;/Name&gt;&lt;Name LocaleIsoCode="fr"&gt;Total funding&lt;/Name&gt;&lt;ChildMember Code="BES" HasMetadata="false" HasOnlyUnitMetadata="false" HasChild="0"&gt;&lt;Name LocaleIsoCode="en"&gt;Business enterprise sector&lt;/Name&gt;&lt;Name LocaleIsoCode="fr"&gt;Business enterprise sector&lt;/Name&gt;&lt;/ChildMember&gt;&lt;ChildMember Code="ROW" HasMetadata="false" HasOnlyUnitMetadata="false" HasChild="0"&gt;&lt;Name LocaleIsoCode="en"&gt;Rest of the world (ROW)&lt;/Name&gt;&lt;Name LocaleIsoCode="fr"&gt;Rest of the world (ROW)&lt;/Name&gt;&lt;/ChildMember&gt;&lt;ChildMember Code="GOV" HasMetadata="false" HasOnlyUnitMetadata="false" HasChild="0"&gt;&lt;Name LocaleIsoCode="en"&gt;Government sector&lt;/Name&gt;&lt;Name LocaleIsoCode="fr"&gt;Government sector&lt;/Name&gt;&lt;/ChildMember&gt;&lt;ChildMember Code="HES" HasMetadata="false" HasOnlyUnitMetadata="false" HasChild="0"&gt;&lt;Name LocaleIsoCode="en"&gt;Higher education sector&lt;/Name&gt;&lt;Name LocaleIsoCode="fr"&gt;Higher education sector&lt;/Name&gt;&lt;/ChildMember&gt;&lt;ChildMember Code="PNP" HasMetadata="false" HasOnlyUnitMetadata="false" HasChild="0"&gt;&lt;Name LocaleIsoCode="en"&gt;Private non-profit sector&lt;/Name&gt;&lt;Name LocaleIsoCode="fr"&gt;Private non-profit sector&lt;/Name&gt;&lt;/ChildMember&gt;&lt;/Member&gt;&lt;/Dimension&gt;&lt;Dimension Code="MEASURE" HasMetadata="false" Display="labels"&gt;&lt;Name LocaleIsoCode="en"&gt;Measure&lt;/Name&gt;&lt;Name LocaleIsoCode="fr"&gt;Mesure&lt;/Name&gt;&lt;Member Code="MIO_NAC" HasMetadata="false" HasOnlyUnitMetadata="false" HasChild="0"&gt;&lt;Name LocaleIsoCode="en"&gt;National Currency&lt;/Name&gt;&lt;Name LocaleIsoCode="fr"&gt;Monnaie Nationale&lt;/Name&gt;&lt;/Member&gt;&lt;Member Code="DF6" HasMetadata="false" HasOnlyUnitMetadata="false" HasChild="0" IsDisplayed="true"&gt;&lt;Name LocaleIsoCode="en"&gt;2010 Dollars - Constant prices and PPPs&lt;/Name&gt;&lt;Name LocaleIsoCode="fr"&gt;Dollars de 2010 - Prix et PPA constants&lt;/Name&gt;&lt;/Member&gt;&lt;Member Code="DC6" HasMetadata="false" HasOnlyUnitMetadata="false" HasChild="0"&gt;&lt;Name LocaleIsoCode="en"&gt;PPP Dollars - Current prices&lt;/Name&gt;&lt;Name LocaleIsoCode="fr"&gt;Dollars PPA - Prix courants&lt;/Name&gt;&lt;/Member&gt;&lt;/Dimension&gt;&lt;Dimension Code="YEAR" HasMetadata="false" CommonCode="TIME"&gt;&lt;Name LocaleIsoCode="en"&gt;year&lt;/Name&gt;&lt;Name LocaleIsoCode="fr"&gt;Année&lt;/Name&gt;&lt;Member Code="1981" HasMetadata="false"&gt;&lt;Name LocaleIsoCode="en"&gt;1981&lt;/Name&gt;&lt;Name LocaleIsoCode="fr"&gt;1981&lt;/Name&gt;&lt;/Member&gt;&lt;Member Code="1982" HasMetadata="false"&gt;&lt;Name LocaleIsoCode="en"&gt;1982&lt;/Name&gt;&lt;Name LocaleIsoCode="fr"&gt;1982&lt;/Name&gt;&lt;/Member&gt;&lt;Member Code="1983" HasMetadata="false"&gt;&lt;Name LocaleIsoCode="en"&gt;1983&lt;/Name&gt;&lt;Name LocaleIsoCode="fr"&gt;1983&lt;/Name&gt;&lt;/Member&gt;&lt;Member Code="1984" HasMetadata="false"&gt;&lt;Name LocaleIsoCode="en"&gt;1984&lt;/Name&gt;&lt;Name LocaleIsoCode="fr"&gt;1984&lt;/Name&gt;&lt;/Member&gt;&lt;Member Code="1985" HasMetadata="false"&gt;&lt;Name LocaleIsoCode="en"&gt;1985&lt;/Name&gt;&lt;Name LocaleIsoCode="fr"&gt;1985&lt;/Name&gt;&lt;/Member&gt;&lt;Member Code="1986" HasMetadata="false"&gt;&lt;Name LocaleIsoCode="en"&gt;1986&lt;/Name&gt;&lt;Name LocaleIsoCode="fr"&gt;1986&lt;/Name&gt;&lt;/Member&gt;&lt;Member Code="1987" HasMetadata="false"&gt;&lt;Name LocaleIsoCode="en"&gt;1987&lt;/Name&gt;&lt;Name LocaleIsoCode="fr"&gt;1987&lt;/Name&gt;&lt;/Member&gt;&lt;Member Code="1988" HasMetadata="false"&gt;&lt;Name LocaleIsoCode="en"&gt;1988&lt;/Name&gt;&lt;Name LocaleIsoCode="fr"&gt;1988&lt;/Name&gt;&lt;/Member&gt;&lt;Member Code="1989" HasMetadata="false"&gt;&lt;Name LocaleIsoCode="en"&gt;1989&lt;/Name&gt;&lt;Name LocaleIsoCode="fr"&gt;1989&lt;/Name&gt;&lt;/Member&gt;&lt;Member Code="1990" HasMetadata="false"&gt;&lt;Name LocaleIsoCode="en"&gt;1990&lt;/Name&gt;&lt;Name LocaleIsoCode="fr"&gt;1990&lt;/Name&gt;&lt;/Member&gt;&lt;Member Code="1991" HasMetadata="false"&gt;&lt;Name LocaleIsoCode="en"&gt;1991&lt;/Name&gt;&lt;Name LocaleIsoCode="fr"&gt;1991&lt;/Name&gt;&lt;/Member&gt;&lt;Member Code="1992" HasMetadata="false"&gt;&lt;Name LocaleIsoCode="en"&gt;1992&lt;/Name&gt;&lt;Name LocaleIsoCode="fr"&gt;1992&lt;/Name&gt;&lt;/Member&gt;&lt;Member Code="1993" HasMetadata="false"&gt;&lt;Name LocaleIsoCode="en"&gt;1993&lt;/Name&gt;&lt;Name LocaleIsoCode="fr"&gt;1993&lt;/Name&gt;&lt;/Member&gt;&lt;Member Code="1994" HasMetadata="false"&gt;&lt;Name LocaleIsoCode="en"&gt;1994&lt;/Name&gt;&lt;Name LocaleIsoCode="fr"&gt;1994&lt;/Name&gt;&lt;/Member&gt;&lt;Member Code="1995" HasMetadata="false"&gt;&lt;Name LocaleIsoCode="en"&gt;1995&lt;/Name&gt;&lt;Name LocaleIsoCode="fr"&gt;1995&lt;/Name&gt;&lt;/Member&gt;&lt;Member Code="1996" HasMetadata="false"&gt;&lt;Name LocaleIsoCode="en"&gt;1996&lt;/Name&gt;&lt;Name LocaleIsoCode="fr"&gt;1996&lt;/Name&gt;&lt;/Member&gt;&lt;Member Code="1997" HasMetadata="false"&gt;&lt;Name LocaleIsoCode="en"&gt;1997&lt;/Name&gt;&lt;Name LocaleIsoCode="fr"&gt;1997&lt;/Name&gt;&lt;/Member&gt;&lt;Member Code="1998" HasMetadata="false"&gt;&lt;Name LocaleIsoCode="en"&gt;1998&lt;/Name&gt;&lt;Name LocaleIsoCode="fr"&gt;1998&lt;/Name&gt;&lt;/Member&gt;&lt;Member Code="1999" HasMetadata="false"&gt;&lt;Name LocaleIsoCode="en"&gt;1999&lt;/Name&gt;&lt;Name LocaleIsoCode="fr"&gt;1999&lt;/Name&gt;&lt;/Member&gt;&lt;Member Code="2000" HasMetadata="false"&gt;&lt;Name LocaleIsoCode="en"&gt;2000&lt;/Name&gt;&lt;Name LocaleIsoCode="fr"&gt;2000&lt;/Name&gt;&lt;/Member&gt;&lt;Member Code="2001" HasMetadata="false"&gt;&lt;Name LocaleIsoCode="en"&gt;2001&lt;/Name&gt;&lt;Name LocaleIsoCode="fr"&gt;2001&lt;/Name&gt;&lt;/Member&gt;&lt;Member Code="2002" HasMetadata="false"&gt;&lt;Name LocaleIsoCode="en"&gt;2002&lt;/Name&gt;&lt;Name LocaleIsoCode="fr"&gt;2002&lt;/Name&gt;&lt;/Member&gt;&lt;Member Code="2003" HasMetadata="false"&gt;&lt;Name LocaleIsoCode="en"&gt;2003&lt;/Name&gt;&lt;Name LocaleIsoCode="fr"&gt;2003&lt;/Name&gt;&lt;/Member&gt;&lt;Member Code="2004" HasMetadata="false"&gt;&lt;Name LocaleIsoCode="en"&gt;2004&lt;/Name&gt;&lt;Name LocaleIsoCode="fr"&gt;2004&lt;/Name&gt;&lt;/Member&gt;&lt;Member Code="2005" HasMetadata="false"&gt;&lt;Name LocaleIsoCode="en"&gt;2005&lt;/Name&gt;&lt;Name LocaleIsoCode="fr"&gt;2005&lt;/Name&gt;&lt;/Member&gt;&lt;Member Code="2006" HasMetadata="false"&gt;&lt;Name LocaleIsoCode="en"&gt;2006&lt;/Name&gt;&lt;Name LocaleIsoCode="fr"&gt;2006&lt;/Name&gt;&lt;/Member&gt;&lt;Member Code="2007" HasMetadata="false"&gt;&lt;Name LocaleIsoCode="en"&gt;2007&lt;/Name&gt;&lt;Name LocaleIsoCode="fr"&gt;2007&lt;/Name&gt;&lt;/Member&gt;&lt;Member Code="2008" HasMetadata="false"&gt;&lt;Name LocaleIsoCode="en"&gt;2008&lt;/Name&gt;&lt;Name LocaleIsoCode="fr"&gt;2008&lt;/Name&gt;&lt;/Member&gt;&lt;Member Code="2009" HasMetadata="false"&gt;&lt;Name LocaleIsoCode="en"&gt;2009&lt;/Name&gt;&lt;Name LocaleIsoCode="fr"&gt;2009&lt;/Name&gt;&lt;/Member&gt;&lt;Member Code="2010" HasMetadata="false"&gt;&lt;Name LocaleIsoCode="en"&gt;2010&lt;/Name&gt;&lt;Name LocaleIsoCode="fr"&gt;2010&lt;/Name&gt;&lt;/Member&gt;&lt;Member Code="2011" HasMetadata="false"&gt;&lt;Name LocaleIsoCode="en"&gt;2011&lt;/Name&gt;&lt;Name LocaleIsoCode="fr"&gt;2011&lt;/Name&gt;&lt;/Member&gt;&lt;Member Code="2012" HasMetadata="false"&gt;&lt;Name LocaleIsoCode="en"&gt;2012&lt;/Name&gt;&lt;Name LocaleIsoCode="fr"&gt;2012&lt;/Name&gt;&lt;/Member&gt;&lt;Member Code="2013" HasMetadata="false"&gt;&lt;Name LocaleIsoCode="en"&gt;2013&lt;/Name&gt;&lt;Name LocaleIsoCode="fr"&gt;2013&lt;/Name&gt;&lt;/Member&gt;&lt;Member Code="2014" HasMetadata="false"&gt;&lt;Name LocaleIsoCode="en"&gt;2014&lt;/Name&gt;&lt;Name LocaleIsoCode="fr"&gt;2014&lt;/Name&gt;&lt;/Member&gt;&lt;Member Code="2015" HasMetadata="false"&gt;&lt;Name LocaleIsoCode="en"&gt;2015&lt;/Name&gt;&lt;Name LocaleIsoCode="fr"&gt;2015&lt;/Name&gt;&lt;/Member&gt;&lt;Member Code="2016" HasMetadata="false"&gt;&lt;Name LocaleIsoCode="en"&gt;2016&lt;/Name&gt;&lt;Name LocaleIsoCode="fr"&gt;2016&lt;/Name&gt;&lt;/Member&gt;&lt;Member Code="2017" HasMetadata="false"&gt;&lt;Name LocaleIsoCode="en"&gt;2017&lt;/Name&gt;&lt;Name LocaleIsoCode="fr"&gt;2017&lt;/Name&gt;&lt;/Member&gt;&lt;Member Code="2018" HasMetadata="false"&gt;&lt;Name LocaleIsoCode="en"&gt;2018&lt;/Name&gt;&lt;Name LocaleIsoCode="fr"&gt;2018&lt;/Name&gt;&lt;/Member&gt;&lt;/Dimension&gt;&lt;WBOSInformations&gt;&lt;TimeDimension WebTreeWasUsed="false"&gt;&lt;StartCodes Annual="1981" /&gt;&lt;EndCodes Annual="2018" /&gt;&lt;/TimeDimension&gt;&lt;/WBOSInformations&gt;&lt;Tabulation Axis="horizontal"&gt;&lt;Dimension Code="COUNTRY" /&gt;&lt;Dimension Code="SECTFUND" /&gt;&lt;/Tabulation&gt;&lt;Tabulation Axis="vertical"&gt;&lt;Dimension Code="YEAR" /&gt;&lt;/Tabulation&gt;&lt;Tabulation Axis="page"&gt;&lt;Dimension Code="SECTPERF" /&gt;&lt;Dimension Code="MEASURE" /&gt;&lt;/Tabulation&gt;&lt;Formatting&gt;&lt;Labels LocaleIsoCode="fr" /&gt;&lt;Power&gt;0&lt;/Power&gt;&lt;Decimals&gt;-1&lt;/Decimals&gt;&lt;SkipEmptyLines&gt;tru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false&lt;/FreezePanes&gt;&lt;MaxBarChartLen&gt;65&lt;/MaxBarChartLen&gt;&lt;/Format&gt;&lt;Query&gt;&lt;AbsoluteUri&gt;http://stats.oecd.org//View.aspx?QueryId=&amp;amp;QueryType=Public&amp;amp;Lang=fr&lt;/AbsoluteUri&gt;&lt;/Query&gt;&lt;/WebTableParameter&gt;</t>
  </si>
  <si>
    <t>USD, millions, 2010</t>
  </si>
  <si>
    <t>Source of funds</t>
  </si>
  <si>
    <t>Sector</t>
  </si>
  <si>
    <t>GDP (expenditure approach)</t>
  </si>
  <si>
    <t>Constant prices, constant PPP, OECD basis year</t>
  </si>
  <si>
    <t>Public</t>
  </si>
  <si>
    <t>Private</t>
  </si>
  <si>
    <t>Current account balance (right scale)</t>
  </si>
  <si>
    <t>Net international investment position (left scale)</t>
  </si>
  <si>
    <t>Current account balance</t>
  </si>
  <si>
    <t>Goods</t>
  </si>
  <si>
    <t>Primary income</t>
  </si>
  <si>
    <t>Secondary income</t>
  </si>
  <si>
    <t>Exports</t>
  </si>
  <si>
    <t>Goods w.o. energy</t>
  </si>
  <si>
    <t>Energy</t>
  </si>
  <si>
    <t>Imports</t>
  </si>
  <si>
    <t>CIF-FOB</t>
  </si>
  <si>
    <t>In 2017, services imports were 8.6 % of GDP and services exports were 9.3 % of GDP. The energy sector includes mining and quarrying, and the manufacture of coke and refined petroleum products in the Nace Rev. 2 classification</t>
  </si>
  <si>
    <t>Eurozone (w.o. Malta and Cyprus) - right scale</t>
  </si>
  <si>
    <t>Share of world exports in volume</t>
  </si>
  <si>
    <t>OECD Economic Outlook n°104, NPB calculations</t>
  </si>
  <si>
    <t>In 2017, France's share of world exports in volume was 3.7 %</t>
  </si>
  <si>
    <t>Share of world exports in value</t>
  </si>
  <si>
    <t>In 2017, France's share of world exports in value was 3.5 %</t>
  </si>
  <si>
    <t>Market share (average annual growth rate)</t>
  </si>
  <si>
    <t>Geography</t>
  </si>
  <si>
    <t>Sectoral</t>
  </si>
  <si>
    <t>euro area</t>
  </si>
  <si>
    <t>Price-competitiveness w.r.t. OECD</t>
  </si>
  <si>
    <t>Cost-competitiveness (incl. CICE) w.r.t. OECD</t>
  </si>
  <si>
    <t>Price-competitiveness w.r.t. euro area</t>
  </si>
  <si>
    <t>Cost-competitiveness (incl. CICE) w.r.t. euro area</t>
  </si>
  <si>
    <t>Price</t>
  </si>
  <si>
    <t>Non-price</t>
  </si>
  <si>
    <t>Relative change in market share</t>
  </si>
  <si>
    <t>Number of sectors by country in the top 10 for non-price competitiveness in the OECD in 2000, 2007 et 2016</t>
  </si>
  <si>
    <t>Bas et al. 2015, CAE note n°23</t>
  </si>
  <si>
    <t>In 2016, France had 52 sectors in the OECD "top 10" on the non-price competitiveness dimension, out of 102 sectors</t>
  </si>
  <si>
    <t>Tradable branches</t>
  </si>
  <si>
    <t>Non-tradable branches</t>
  </si>
  <si>
    <t>All</t>
  </si>
  <si>
    <t>Non-financial corporations and unincorporated enterprises</t>
  </si>
  <si>
    <t>Gross operating margin in tradable and non-tradable sectors in France</t>
  </si>
  <si>
    <t>Gross operating margin is computed as gross operating surplus over value added. National accounts do not distinguish branches by institutional sectors: "All" includes the entire economy and all branches, "NFC and " includes the gross operating surplus of non-financial corporations and the mixed income of unincorporated enterprises</t>
  </si>
  <si>
    <t>Eurostat, NPB calculations</t>
  </si>
  <si>
    <t>Gross operating margin is computed as gross operating surplus over value added in the industry sector according to the Nace Rev. 2 classification</t>
  </si>
  <si>
    <t>Productivity</t>
  </si>
  <si>
    <t>Wages and salaries per employee (deflated using the GDP deflator)</t>
  </si>
  <si>
    <t>Compensation of employees per employee (deflated) including CICE</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</si>
  <si>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</si>
  <si>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</si>
  <si>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</si>
  <si>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</si>
  <si>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</si>
  <si>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</si>
  <si>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</si>
  <si>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</si>
  <si>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</si>
  <si>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</si>
  <si>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</si>
  <si>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</si>
  <si>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</si>
  <si>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</si>
  <si>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</si>
  <si>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</si>
  <si>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</si>
  <si>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</si>
  <si>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</si>
  <si>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</si>
  <si>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</si>
  <si>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</si>
  <si>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</si>
  <si>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</si>
  <si>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</si>
  <si>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</si>
  <si>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</si>
  <si>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</si>
  <si>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</si>
  <si>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</si>
  <si>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</si>
  <si>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</si>
  <si>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</si>
  <si>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</si>
  <si>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</si>
  <si>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</si>
  <si>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</si>
  <si>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</si>
  <si>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</si>
  <si>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</si>
  <si>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</si>
  <si>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</si>
  <si>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</si>
  <si>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</si>
  <si>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</si>
  <si>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</si>
  <si>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</si>
  <si>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</si>
  <si>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</si>
  <si>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</si>
  <si>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</si>
  <si>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</si>
  <si>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</si>
  <si>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</si>
  <si>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</si>
  <si>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</si>
  <si>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</si>
  <si>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</si>
  <si>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</si>
  <si>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</si>
  <si>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</si>
  <si>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</si>
  <si>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</si>
  <si>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</si>
  <si>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</si>
  <si>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</si>
  <si>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</si>
  <si>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</si>
  <si>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</si>
  <si>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</si>
  <si>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</si>
  <si>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</si>
  <si>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</si>
  <si>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</si>
  <si>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</si>
  <si>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2000 = 100. Productivity and compensation are measured on the non-agricultural market sector. Compensation of employees is deflated by the GDP deflator</t>
  </si>
  <si>
    <t>Compensation of employees per employee (déflated)</t>
  </si>
  <si>
    <t>Germany - productivity</t>
  </si>
  <si>
    <t>France - Productivity</t>
  </si>
  <si>
    <t>Germany - Real compensation per employee</t>
  </si>
  <si>
    <t>France - Real compensation per employee including CICE</t>
  </si>
  <si>
    <t>2000 = 100</t>
  </si>
  <si>
    <t>Employer social contributions (after further general reduction by 1st October)</t>
  </si>
  <si>
    <t xml:space="preserve">Hourly cost by 1st October 2019 </t>
  </si>
  <si>
    <t>Minimum wage and labour cost in 2019</t>
  </si>
  <si>
    <t xml:space="preserve">Gross minimum hourly wage </t>
  </si>
  <si>
    <t>Tradable sectors</t>
  </si>
  <si>
    <t>Non tradable sectors</t>
  </si>
  <si>
    <t>Non-tradable sectors</t>
  </si>
  <si>
    <t>SHBOE</t>
  </si>
  <si>
    <t>Compensation per employee</t>
  </si>
  <si>
    <t>Minimum wage</t>
  </si>
  <si>
    <t>2008 Q4 = 100. SHBOE: Worker and employee basic hourly wage.</t>
  </si>
  <si>
    <t>Cost of equity</t>
  </si>
  <si>
    <t>Cost of borrowing for NFCs</t>
  </si>
  <si>
    <t>10-year Bund</t>
  </si>
  <si>
    <t>Intermediate consumption from tradable sectors</t>
  </si>
  <si>
    <t>Intermediate consumption from non-tradable sectors</t>
  </si>
  <si>
    <t>Compensation of employees</t>
  </si>
  <si>
    <t>Employers social contributions</t>
  </si>
  <si>
    <t>Net taxes on production</t>
  </si>
  <si>
    <t>Breakdown  of production costs in the tradable and non-tradable sectors</t>
  </si>
  <si>
    <t>OECD, INSEE, NPB calculations</t>
  </si>
  <si>
    <t>Computer &amp; electronics prod.</t>
  </si>
  <si>
    <t>Pharma. prod.</t>
  </si>
  <si>
    <t>Machinery &amp; eq.</t>
  </si>
  <si>
    <t>Electrical eq.</t>
  </si>
  <si>
    <t>Transport eq.</t>
  </si>
  <si>
    <t>Chemical prod.</t>
  </si>
  <si>
    <t>Textiles &amp; apparel prod.</t>
  </si>
  <si>
    <t>Manufacture</t>
  </si>
  <si>
    <t>Metal prod.</t>
  </si>
  <si>
    <t>Plastic prod.</t>
  </si>
  <si>
    <t>Transportation &amp; storage</t>
  </si>
  <si>
    <t>Coke &amp; refined petrol. prod.</t>
  </si>
  <si>
    <t>Administrative and support serv.</t>
  </si>
  <si>
    <t>Woord &amp; paper prod.</t>
  </si>
  <si>
    <t>Food &amp; beverage prod.</t>
  </si>
  <si>
    <t>Other manuf.</t>
  </si>
  <si>
    <t>Wholesale &amp; retail trade</t>
  </si>
  <si>
    <t>Total</t>
  </si>
  <si>
    <t>IT services</t>
  </si>
  <si>
    <t>R&amp;D services</t>
  </si>
  <si>
    <t>Mining &amp; quarrying</t>
  </si>
  <si>
    <t>Other specialized services</t>
  </si>
  <si>
    <t>Legal &amp; accounting services</t>
  </si>
  <si>
    <t>Publishing and audiovisual activities</t>
  </si>
  <si>
    <t>Water supply and distribution</t>
  </si>
  <si>
    <t>Telecom.</t>
  </si>
  <si>
    <t>Other services</t>
  </si>
  <si>
    <t>Financial services</t>
  </si>
  <si>
    <t>Arts &amp; entertainment</t>
  </si>
  <si>
    <t>Electricy &amp; gas</t>
  </si>
  <si>
    <t>Health</t>
  </si>
  <si>
    <t>Accomodation &amp; food services</t>
  </si>
  <si>
    <t>Real estate</t>
  </si>
  <si>
    <t>Public admin.</t>
  </si>
  <si>
    <t>Education</t>
  </si>
  <si>
    <t>Residential care &amp; social work</t>
  </si>
  <si>
    <t>Direct labor costs</t>
  </si>
  <si>
    <t>Indirect labor costs</t>
  </si>
  <si>
    <t>Imported intermediate consumption</t>
  </si>
  <si>
    <t>Others</t>
  </si>
  <si>
    <t>Share of exports in total output</t>
  </si>
  <si>
    <t>Ameco, NPB calculations</t>
  </si>
  <si>
    <t xml:space="preserve">Note </t>
  </si>
  <si>
    <t>Net national savings</t>
  </si>
  <si>
    <t>Government</t>
  </si>
  <si>
    <t>Households and NPISHs</t>
  </si>
  <si>
    <t>Financial corporations</t>
  </si>
  <si>
    <t>Non-financial corporations</t>
  </si>
  <si>
    <t>Gross savings</t>
  </si>
  <si>
    <t>Gross capital formation</t>
  </si>
  <si>
    <t>Inflation of harmonized index of consumer prices excluding energy</t>
  </si>
  <si>
    <t>In 2018, consumption prices excluding energy grew by 1.4 % in France.</t>
  </si>
  <si>
    <t>Productivity gains</t>
  </si>
  <si>
    <t>Smoothed productivity gains</t>
  </si>
  <si>
    <t>Growth in productivity per capita (full-time equivalent) in the market economy</t>
  </si>
  <si>
    <t>Insee, Annual accounts 2017, base 2014</t>
  </si>
  <si>
    <t>HP filter smoothed productivity (lambda=6.25)</t>
  </si>
  <si>
    <t>Total market economy excluding real estate activities</t>
  </si>
  <si>
    <t>Total market economy excluding all energy activities (BZ, CD, DZ, EZ) and wholesale and retail trade and repair of motor vehicles and motorcycles.</t>
  </si>
  <si>
    <t>Low productive industry</t>
  </si>
  <si>
    <t>Productive industry</t>
  </si>
  <si>
    <t>Low skilled services</t>
  </si>
  <si>
    <t>Skilled services</t>
  </si>
  <si>
    <t>Total effect</t>
  </si>
  <si>
    <t>Nominal cost of equity of non-financial multinationals across four major European countries</t>
  </si>
  <si>
    <t>Banque de France and Datastream (cost of equity), European Central Bank (cost of borrowing)</t>
  </si>
  <si>
    <t>The BCE synthetic cost of borrowing index is a weighted average of short- and long-term rates for non-financial corporations</t>
  </si>
  <si>
    <t>OECD; GDP, constant prices ($ PPP 2010) / hours worked</t>
  </si>
  <si>
    <t>Source: OECD; GDP, constant prices ($ PPP 2010) / hours worked; United States = 100</t>
  </si>
  <si>
    <t>OECD; average annual growth rate in GDP, constant prices ($ PPP 2010) / hours worked</t>
  </si>
  <si>
    <t>Growth in multifactor productivity in France, 1985 - 2017</t>
  </si>
  <si>
    <t>OECD, NPB calculations (the average annual growth rates over the periods 1985-2000, 2000-2007, 2007-2012 and 2012-2017 are shown in orange)</t>
  </si>
  <si>
    <t>Share of industry employment in total market economy, 1980-2016</t>
  </si>
  <si>
    <t>OECD (STAN database), NPB calculations, industry employment (B-E) in percentage of employment of market economy excluding real estate activities.</t>
  </si>
  <si>
    <t>Productivity in volume of market economy*</t>
  </si>
  <si>
    <t>Insee 2017 annual accounts – 2014 base</t>
  </si>
  <si>
    <t>Productivity per employee smoothed out by HP filter (lambda=6.25)</t>
  </si>
  <si>
    <t>Annual productivity gains in the market economy*</t>
  </si>
  <si>
    <t>* Total market economy, excluding real estate activities</t>
  </si>
  <si>
    <t>* Total market economy, excluding real estate activities.</t>
  </si>
  <si>
    <t xml:space="preserve">Note: </t>
  </si>
  <si>
    <t>Contribution of ICT intensity to hourly labour productivity growth. Total economy, percentage points per year.</t>
  </si>
  <si>
    <t>The ratio of ICT capital to GDP is defined as the value of ICT capital over nominal GDP.</t>
  </si>
  <si>
    <t>Labour productivity gap between frontier* and laggard firms (in levels)</t>
  </si>
  <si>
    <t>Total factor productivity gap between frontier* and laggard firms (in levels)</t>
  </si>
  <si>
    <t>Capital deepening gap between frontier* and laggard firms</t>
  </si>
  <si>
    <t>* Frontier firms are defined as the 5% of firms with the highest productivity level.</t>
  </si>
  <si>
    <t xml:space="preserve">Working population's literacy and numeracy skills </t>
  </si>
  <si>
    <t>France Stratégie (2016), based on the Eurofound European Working Conditions Survey (EWCS), European Company Survey (ECS) and European Quality of Life Survey (EQLS)</t>
  </si>
  <si>
    <t>Quality of management in France and the EU</t>
  </si>
  <si>
    <t>The figure plots the estimated year dummies of a regression of log-productivity (multifactor productivity à la Wooldridge)  dispersion (90th and 10th percentiles ratio) within country-sector pairs, using data from the following countries: Germany, Australia, Austria, Belgium, Canada, Chile, Denmark, Finland and France.</t>
  </si>
  <si>
    <t>Evolution of multifactor productivity dispersion</t>
  </si>
  <si>
    <t>The figure plots the estimated year dummies of a regression of log-productivity (labour productivity) dispersion (90th and 10th percentiles ratio) within country-sector pairs, using data from the following countries: Germany, Australia, Austria, Belgium, Canada, Chile, Denmark, Finland and France.</t>
  </si>
  <si>
    <t>Evolution of labour productivity in France for the 10th, 50th, 90th and 95th percentiles the labour productivity  distribution</t>
  </si>
  <si>
    <t xml:space="preserve">Evolution of MFP gap: absolute and normalised per sector </t>
  </si>
  <si>
    <t>* Most recent data available: 2017</t>
  </si>
  <si>
    <t>Eurostat. Coverage: firms with over 10 employees</t>
  </si>
  <si>
    <t>Website and cloud computing: Finland</t>
  </si>
  <si>
    <t>ITC specialist: Ireland</t>
  </si>
  <si>
    <t>Investment expenditure in R&amp;D as a percentage of GDP</t>
  </si>
  <si>
    <t>Breakdown of R&amp;D expenditure between the public and private sector in 2015</t>
  </si>
  <si>
    <t>Current account balance and net international investment position, in percentage of GDP</t>
  </si>
  <si>
    <t>Breakdown of France’s current account between 1999 and 2018, in percentage of GDP</t>
  </si>
  <si>
    <t>Eurostat, NBP calculations</t>
  </si>
  <si>
    <t>Trade in goods and services in France, in persentage of GDP</t>
  </si>
  <si>
    <t>Insee, national accounts, 2014 base</t>
  </si>
  <si>
    <t>Breakdown of the annual growth rate of  market shares, 2000-2016</t>
  </si>
  <si>
    <t>Sources</t>
  </si>
  <si>
    <t xml:space="preserve">CEPII’s BACI database, calculations by Camatte &amp; Gaulier (2018). </t>
  </si>
  <si>
    <t>Shift-share decomposition based on a variance analysis of disaggregated data (USD bilateral flows between 228 countries for more than a thousand product categories). France's market share fell by 2.2 % per year on average between 2000 and 2016 including 0.2 point because of the geographical breakdown of its exports; while all else equal its sectoral specialization would have led to a 1.1 % per year average growth.</t>
  </si>
  <si>
    <t>Cost and price competitiveness of France 
compared with its OECD and euro area partners</t>
  </si>
  <si>
    <t>National accounts, OECD EO 104, Treasury DG calculations (2018 foreign trade performances)</t>
  </si>
  <si>
    <t>OECD: all OECD countries with the exxception of central Europe (Poland, Hungary, Slovakia, Czech Republic, Slovenia and Estonia), Iceland, Chile and Israel.
Euro area: 10 countries  (Germany, Belgium, Netherlands, Spain, Italy, Austria, Finland, Ireland, Portugal, Greece).</t>
  </si>
  <si>
    <t>Annual variations in France’s market shares compared with the other main euro area countries, and price and non-price competitiveness component, 
as a percentage; 2000-2007, 2008-2016, 2000-2016</t>
  </si>
  <si>
    <t>Bas et al. 2015, Note du CAE n°23, updated by the CAE</t>
  </si>
  <si>
    <t>Between 2000 and 2016, the annual variation in French market shares was 2.6 points lower than the German variation. 0.4 points were due to the evolution of export prices.</t>
  </si>
  <si>
    <t>Eurostat. NPB calculations</t>
  </si>
  <si>
    <t>Gross operating margin in industry in France, Germany and Italy</t>
  </si>
  <si>
    <t>Growth in wages and productivity in France</t>
  </si>
  <si>
    <t>Insee, NPB calculations</t>
  </si>
  <si>
    <t>Growth in compensation and productivity in France and Germany</t>
  </si>
  <si>
    <t>national legislation, Treasury DG calculations</t>
  </si>
  <si>
    <t>Euro area: unit labour costs 
(total economy)</t>
  </si>
  <si>
    <t>Reading note</t>
  </si>
  <si>
    <t>2000 = 100. ULCs are computed as the ratio of employee compensation on value added. The decomposition between tradable and non-tradable branches is based on Le Moigne et Ragot (2015), see main text</t>
  </si>
  <si>
    <t>France: unit labour costs in the tradable and non-tradable sectors</t>
  </si>
  <si>
    <t>Unit labour costs in the tradable and non-tradable sectors, in Germany, Italy, and Spain</t>
  </si>
  <si>
    <t>2000 = 100.  See Figure 15</t>
  </si>
  <si>
    <t>Dares, Acemo; Insee, quarterly accounts</t>
  </si>
  <si>
    <t>breakdown of costs of different components forming part of the production process (cost of labour, cost of inputs by type, taxes net of subsidies on production – costs associated with return on capital and income tax have therefore been excluded).</t>
  </si>
  <si>
    <t xml:space="preserve"> Accounting decomposition of nominal output of each product</t>
  </si>
  <si>
    <t>Koehl and Simon (2019), "La part des bas et moyens salaires dans la production : l’importance des coûts indirects", Insee Analyses no. 45, March</t>
  </si>
  <si>
    <t xml:space="preserve">"Others" include gross operating surplus, mixed income, and net taxes on production. Export shares are the ratio of domestic export to total production for a given product. 
Interpretation: for the manufacture of computer, electronic and optical products, direct labour costs are 26 % of production value, indirect labour costs 15 %, imported intermediate consumption 30 %, and the others components are 30 %. Domestic exports for these products are 89 % of total production of this product. </t>
  </si>
  <si>
    <t>Industry import price indexes in four different types of goods 
in France, Germany, Spain, Italy and the Netherlands</t>
  </si>
  <si>
    <t>Current accounts balances in the euro area, 
 in percentage of GDP of the zone being considered</t>
  </si>
  <si>
    <t>France’s current account balance in 2017 was -0.6% of GDP.</t>
  </si>
  <si>
    <t>Contributions to the balance of current transactions of the Euro area, in percentage of eurozone GDP</t>
  </si>
  <si>
    <t>in 2017, France’s balance of current transactions was -0.1% of the euro area GDP. The AMECO datasets used here correspond to the current account balance in the national accounts. The figures may differ slightly from the figure for the current accounts from the balance of payments.</t>
  </si>
  <si>
    <t>Breakdown of the current account, in percentage of GDP</t>
  </si>
  <si>
    <t>In 2017, France’s current account deficit was 0.6% of the GDP with a deficit on the balance on goods of 2.1% and of 1.9% for secondary income, and a surplus of 1.2% for services and 2.3% for primary income.</t>
  </si>
  <si>
    <t>National net lending/borrowing by institutional sector, in percentage of GDP</t>
  </si>
  <si>
    <t>In 2017, France's net borrowing was 0.6 % of GDP (equal to the current account balance through an accounting identity). It sums us the net borrowing and lending of four institutional sectors. The government balance was -2.7 % of GDP, the balance of households and NPISHs was +2.6 %, it was -0.1 % for financial corporations and -0.4 % for NFCs.</t>
  </si>
  <si>
    <t>Gross saving and gross capital formation 
in percentage of GDP of six countries</t>
  </si>
  <si>
    <t>Investment is the gross capital formation in the meaning of the national accounts (P5G). Domestic saving is calculated as the sum of net lending (B9) and P5G.</t>
  </si>
  <si>
    <t>Market economy excluding real estate activities</t>
  </si>
  <si>
    <t>Insee, Annual accounts 2017 - base 2014</t>
  </si>
  <si>
    <t>Distribution of employment across the market economy</t>
  </si>
  <si>
    <t>Sector-level total employment.</t>
  </si>
  <si>
    <t xml:space="preserve">Insee 2017 annual accounts – 2014 base </t>
  </si>
  <si>
    <t>Productivity smoothed out by HP filter (lambda = 6.25)</t>
  </si>
  <si>
    <t>Sector-level productivity in volume of market economy</t>
  </si>
  <si>
    <t>Sector-level annual productivity gains of market economy</t>
  </si>
  <si>
    <t xml:space="preserve">Contribution of the intersectoral reallocation effect to the growth in productivity 
based on hours worked </t>
  </si>
  <si>
    <t>Insee, annual accounts 2017- base 2014</t>
  </si>
  <si>
    <t>Reading: in 1981, the between sectors employment transfers explain a 0.6% increase in productivity. Transfers coming from agriculture sector contribute up to 0.3 points, and those from low productive industries up to 0.2 points.</t>
  </si>
  <si>
    <t>Minimum wage, Worker and employee basic hourly wage (SHBOE), and compensation per employee (SMPT)</t>
  </si>
  <si>
    <t>The score in each dimension represents the share of persons having answered the corresponding question for a certain category of answer or having answered positively. *Best scores are negative responses. See Aussilloux V., A. Sode (2016)  "Compétitivité: que reste-t-il à faire?" France Stratégie 17-27.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</si>
</sst>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0.00\ &quot;€&quot;;[Red]\-#,##0.00\ &quot;€&quot;"/>
    <numFmt numFmtId="164" formatCode="#,##0.0_ ;\-#,##0.0\ "/>
    <numFmt numFmtId="165" formatCode="0.0"/>
    <numFmt numFmtId="166" formatCode="\(0.0\)"/>
    <numFmt numFmtId="167" formatCode="_(* #,##0.00_);_(* \(#,##0.00\);_(* &quot;-&quot;??_);_(@_)"/>
    <numFmt numFmtId="168" formatCode="_(* #,##0.000_);_(* \(#,##0.000\);_(* &quot;-&quot;??_);_(@_)"/>
    <numFmt numFmtId="169" formatCode="#,##0.000_);\(#,##0.000\)"/>
    <numFmt numFmtId="170" formatCode="0.0%"/>
    <numFmt numFmtId="171" formatCode="#,##0.0"/>
    <numFmt numFmtId="172" formatCode="dd/mm/yy;@"/>
  </numFmts>
  <fonts count="71">
    <font>
      <sz val="11"/>
      <color theme="1"/>
      <name val="Calibri"/>
      <family val="2"/>
      <scheme val="minor"/>
    </font>
    <font>
      <sz val="11"/>
      <name val="Calibri"/>
    </font>
    <font>
      <sz val="11"/>
      <name val="Calibri"/>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rgb="FFFFFFFF"/>
      <name val="Verdana"/>
      <family val="2"/>
    </font>
    <font>
      <u/>
      <sz val="8"/>
      <color rgb="FFFFFFFF"/>
      <name val="Verdana"/>
      <family val="2"/>
    </font>
    <font>
      <sz val="10"/>
      <name val="Arial"/>
      <family val="2"/>
    </font>
    <font>
      <sz val="8"/>
      <color rgb="FFFFFFFF"/>
      <name val="Verdana"/>
      <family val="2"/>
    </font>
    <font>
      <b/>
      <sz val="8"/>
      <name val="Verdana"/>
      <family val="2"/>
    </font>
    <font>
      <b/>
      <sz val="9"/>
      <color rgb="FFFF0000"/>
      <name val="Courier New"/>
      <family val="3"/>
    </font>
    <font>
      <sz val="8"/>
      <name val="Verdana"/>
      <family val="2"/>
    </font>
    <font>
      <sz val="8"/>
      <name val="Arial"/>
      <family val="2"/>
    </font>
    <font>
      <u/>
      <sz val="8"/>
      <name val="Verdana"/>
      <family val="2"/>
    </font>
    <font>
      <sz val="9"/>
      <color rgb="FF000000"/>
      <name val="Tahoma"/>
      <family val="2"/>
    </font>
    <font>
      <b/>
      <u/>
      <sz val="9"/>
      <color indexed="18"/>
      <name val="Verdana"/>
      <family val="2"/>
    </font>
    <font>
      <b/>
      <i/>
      <sz val="11"/>
      <color rgb="FFFF0000"/>
      <name val="Calibri"/>
      <family val="2"/>
      <scheme val="minor"/>
    </font>
    <font>
      <b/>
      <sz val="8"/>
      <color indexed="9"/>
      <name val="Verdana"/>
      <family val="2"/>
    </font>
    <font>
      <u/>
      <sz val="8"/>
      <color indexed="9"/>
      <name val="Verdana"/>
      <family val="2"/>
    </font>
    <font>
      <sz val="8"/>
      <color indexed="9"/>
      <name val="Verdana"/>
      <family val="2"/>
    </font>
    <font>
      <b/>
      <sz val="9"/>
      <color indexed="10"/>
      <name val="Courier New"/>
      <family val="3"/>
    </font>
    <font>
      <sz val="9"/>
      <color indexed="81"/>
      <name val="Tahoma"/>
      <family val="2"/>
    </font>
    <font>
      <i/>
      <sz val="14"/>
      <color theme="1"/>
      <name val="Arial"/>
      <family val="2"/>
    </font>
    <font>
      <sz val="10"/>
      <name val="Arial"/>
      <family val="2"/>
    </font>
    <font>
      <i/>
      <sz val="11"/>
      <color rgb="FFFF0000"/>
      <name val="Calibri"/>
      <family val="2"/>
      <scheme val="minor"/>
    </font>
    <font>
      <b/>
      <sz val="11"/>
      <color rgb="FFFF0000"/>
      <name val="Calibri"/>
      <family val="2"/>
      <scheme val="minor"/>
    </font>
    <font>
      <sz val="10"/>
      <color theme="1"/>
      <name val="Arial"/>
      <family val="2"/>
    </font>
    <font>
      <b/>
      <sz val="8"/>
      <color theme="1"/>
      <name val="Arial"/>
      <family val="2"/>
    </font>
    <font>
      <b/>
      <sz val="8"/>
      <name val="Arial"/>
      <family val="2"/>
    </font>
    <font>
      <sz val="6"/>
      <color theme="1"/>
      <name val="Arial"/>
      <family val="2"/>
    </font>
    <font>
      <b/>
      <sz val="10"/>
      <color theme="4"/>
      <name val="Arial"/>
      <family val="2"/>
    </font>
    <font>
      <b/>
      <sz val="8"/>
      <color theme="4"/>
      <name val="Arial"/>
      <family val="2"/>
    </font>
    <font>
      <sz val="8"/>
      <color theme="1"/>
      <name val="Arial"/>
      <family val="2"/>
    </font>
    <font>
      <b/>
      <sz val="10"/>
      <color theme="1"/>
      <name val="Times New Roman"/>
      <family val="1"/>
    </font>
    <font>
      <sz val="7"/>
      <color theme="1"/>
      <name val="Times New Roman"/>
      <family val="1"/>
    </font>
    <font>
      <sz val="7"/>
      <color theme="1"/>
      <name val="Arial"/>
      <family val="2"/>
    </font>
    <font>
      <i/>
      <sz val="11"/>
      <color theme="1"/>
      <name val="Calibri"/>
      <family val="2"/>
      <scheme val="minor"/>
    </font>
    <font>
      <i/>
      <sz val="9"/>
      <color theme="1"/>
      <name val="Times New Roman"/>
      <family val="1"/>
    </font>
    <font>
      <sz val="10"/>
      <color theme="1"/>
      <name val="Times New Roman"/>
      <family val="1"/>
    </font>
    <font>
      <sz val="8"/>
      <color theme="1"/>
      <name val="Calibri"/>
      <family val="2"/>
      <scheme val="minor"/>
    </font>
    <font>
      <i/>
      <sz val="12"/>
      <color theme="1"/>
      <name val="Arial"/>
      <family val="2"/>
    </font>
    <font>
      <b/>
      <sz val="10"/>
      <color theme="1"/>
      <name val="Arial"/>
      <family val="2"/>
    </font>
    <font>
      <sz val="10"/>
      <color rgb="FFFF0000"/>
      <name val="Arial"/>
      <family val="2"/>
    </font>
    <font>
      <sz val="11"/>
      <name val="Arial"/>
      <family val="2"/>
    </font>
    <font>
      <b/>
      <u/>
      <sz val="9"/>
      <color rgb="FF000080"/>
      <name val="Verdana"/>
      <family val="2"/>
    </font>
    <font>
      <i/>
      <sz val="10"/>
      <color rgb="FFFF0000"/>
      <name val="Arial"/>
      <family val="2"/>
    </font>
    <font>
      <sz val="10"/>
      <name val="Arial"/>
    </font>
    <font>
      <sz val="11"/>
      <name val="Arial"/>
      <charset val="238"/>
    </font>
    <font>
      <sz val="11"/>
      <name val="Calibri"/>
      <family val="2"/>
    </font>
    <font>
      <b/>
      <sz val="10"/>
      <name val="Arial"/>
      <family val="2"/>
    </font>
    <font>
      <sz val="11"/>
      <color theme="1"/>
      <name val="Times New Roman"/>
      <family val="1"/>
    </font>
    <font>
      <i/>
      <sz val="11"/>
      <name val="Arial"/>
      <family val="2"/>
    </font>
    <font>
      <b/>
      <sz val="11"/>
      <name val="Arial"/>
      <family val="2"/>
    </font>
    <font>
      <sz val="10"/>
      <color indexed="10"/>
      <name val="Arial"/>
      <family val="2"/>
    </font>
    <font>
      <b/>
      <sz val="11"/>
      <name val="Calibri"/>
      <family val="2"/>
      <scheme val="minor"/>
    </font>
    <font>
      <sz val="11"/>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973BD"/>
        <bgColor rgb="FF000000"/>
      </patternFill>
    </fill>
    <fill>
      <patternFill patternType="solid">
        <fgColor rgb="FF00A1E3"/>
        <bgColor rgb="FF000000"/>
      </patternFill>
    </fill>
    <fill>
      <patternFill patternType="solid">
        <fgColor rgb="FFC4D8ED"/>
        <bgColor rgb="FF000000"/>
      </patternFill>
    </fill>
    <fill>
      <patternFill patternType="mediumGray">
        <fgColor rgb="FFC0C0C0"/>
        <bgColor rgb="FFFFFFFF"/>
      </patternFill>
    </fill>
    <fill>
      <patternFill patternType="solid">
        <fgColor rgb="FFF0F8FF"/>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8" tint="0.79998168889431442"/>
        <bgColor indexed="64"/>
      </patternFill>
    </fill>
    <fill>
      <patternFill patternType="solid">
        <fgColor rgb="FF2973BD"/>
        <bgColor indexed="64"/>
      </patternFill>
    </fill>
    <fill>
      <patternFill patternType="solid">
        <fgColor rgb="FF00A1E3"/>
        <bgColor indexed="64"/>
      </patternFill>
    </fill>
    <fill>
      <patternFill patternType="solid">
        <fgColor rgb="FFC4D8ED"/>
        <bgColor indexed="64"/>
      </patternFill>
    </fill>
    <fill>
      <patternFill patternType="solid">
        <fgColor rgb="FFF0F8FF"/>
        <bgColor indexed="64"/>
      </patternFill>
    </fill>
    <fill>
      <patternFill patternType="solid">
        <fgColor rgb="FFFFFF00"/>
        <bgColor indexed="64"/>
      </patternFill>
    </fill>
    <fill>
      <patternFill patternType="solid">
        <fgColor theme="0"/>
        <bgColor indexed="64"/>
      </patternFill>
    </fill>
    <fill>
      <patternFill patternType="solid">
        <fgColor indexed="44"/>
        <bgColor indexed="64"/>
      </patternFill>
    </fill>
    <fill>
      <patternFill patternType="solid">
        <fgColor theme="5" tint="0.79998168889431442"/>
        <bgColor indexed="64"/>
      </patternFill>
    </fill>
  </fills>
  <borders count="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bottom style="thin">
        <color rgb="FFC0C0C0"/>
      </bottom>
      <diagonal/>
    </border>
    <border>
      <left/>
      <right style="thin">
        <color rgb="FFC0C0C0"/>
      </right>
      <top/>
      <bottom style="thin">
        <color rgb="FFC0C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s>
  <cellStyleXfs count="7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38"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167" fontId="41" fillId="0" borderId="0" applyFont="0" applyFill="0" applyBorder="0" applyAlignment="0" applyProtection="0"/>
    <xf numFmtId="0" fontId="41" fillId="0" borderId="0"/>
    <xf numFmtId="0" fontId="41" fillId="0" borderId="0"/>
    <xf numFmtId="0" fontId="61" fillId="0" borderId="0"/>
    <xf numFmtId="0" fontId="22" fillId="0" borderId="0"/>
    <xf numFmtId="0" fontId="22" fillId="0" borderId="0"/>
    <xf numFmtId="0" fontId="61" fillId="0" borderId="0"/>
    <xf numFmtId="0" fontId="22" fillId="0" borderId="0"/>
    <xf numFmtId="0" fontId="58" fillId="0" borderId="0"/>
    <xf numFmtId="0" fontId="62" fillId="0" borderId="0"/>
    <xf numFmtId="0" fontId="22" fillId="0" borderId="0"/>
    <xf numFmtId="0" fontId="3" fillId="0" borderId="0"/>
    <xf numFmtId="0" fontId="58" fillId="0" borderId="0"/>
    <xf numFmtId="0" fontId="22" fillId="0" borderId="0"/>
    <xf numFmtId="0" fontId="2" fillId="0" borderId="0"/>
    <xf numFmtId="0" fontId="63" fillId="0" borderId="0"/>
    <xf numFmtId="9" fontId="3" fillId="0" borderId="0" applyFont="0" applyFill="0" applyBorder="0" applyAlignment="0" applyProtection="0"/>
    <xf numFmtId="0" fontId="1" fillId="0" borderId="0"/>
  </cellStyleXfs>
  <cellXfs count="467">
    <xf numFmtId="0" fontId="0" fillId="0" borderId="0" xfId="0"/>
    <xf numFmtId="0" fontId="22" fillId="0" borderId="0" xfId="0" applyFont="1" applyFill="1" applyBorder="1"/>
    <xf numFmtId="0" fontId="23" fillId="34" borderId="13" xfId="0" applyFont="1" applyFill="1" applyBorder="1" applyAlignment="1">
      <alignment horizontal="center" vertical="top" wrapText="1"/>
    </xf>
    <xf numFmtId="0" fontId="24" fillId="35" borderId="13" xfId="0" applyFont="1" applyFill="1" applyBorder="1" applyAlignment="1">
      <alignment wrapText="1"/>
    </xf>
    <xf numFmtId="0" fontId="25" fillId="36" borderId="13" xfId="0" applyFont="1" applyFill="1" applyBorder="1" applyAlignment="1">
      <alignment horizontal="center"/>
    </xf>
    <xf numFmtId="0" fontId="26" fillId="35" borderId="13" xfId="0" applyFont="1" applyFill="1" applyBorder="1" applyAlignment="1">
      <alignment vertical="top" wrapText="1"/>
    </xf>
    <xf numFmtId="164" fontId="27" fillId="0" borderId="13" xfId="0" applyNumberFormat="1" applyFont="1" applyFill="1" applyBorder="1" applyAlignment="1">
      <alignment horizontal="right"/>
    </xf>
    <xf numFmtId="0" fontId="28" fillId="35" borderId="13" xfId="0" applyFont="1" applyFill="1" applyBorder="1" applyAlignment="1">
      <alignment vertical="top" wrapText="1"/>
    </xf>
    <xf numFmtId="164" fontId="27" fillId="37" borderId="13" xfId="0" applyNumberFormat="1" applyFont="1" applyFill="1" applyBorder="1" applyAlignment="1">
      <alignment horizontal="right"/>
    </xf>
    <xf numFmtId="0" fontId="28" fillId="0" borderId="0" xfId="0" applyFont="1" applyFill="1" applyBorder="1" applyAlignment="1">
      <alignment horizontal="left"/>
    </xf>
    <xf numFmtId="0" fontId="26" fillId="0" borderId="0" xfId="0" applyFont="1" applyFill="1" applyBorder="1" applyAlignment="1">
      <alignment horizontal="left"/>
    </xf>
    <xf numFmtId="0" fontId="24" fillId="0" borderId="0" xfId="0" applyFont="1" applyFill="1" applyBorder="1" applyAlignment="1">
      <alignment horizontal="left"/>
    </xf>
    <xf numFmtId="0" fontId="30" fillId="0" borderId="13" xfId="0" applyFont="1" applyBorder="1" applyAlignment="1">
      <alignment horizontal="left" wrapText="1"/>
    </xf>
    <xf numFmtId="0" fontId="30" fillId="0" borderId="13" xfId="0" applyFont="1" applyBorder="1" applyAlignment="1">
      <alignment horizontal="left" vertical="center" wrapText="1"/>
    </xf>
    <xf numFmtId="165" fontId="0" fillId="0" borderId="0" xfId="0" applyNumberFormat="1"/>
    <xf numFmtId="0" fontId="26" fillId="38" borderId="13" xfId="0" applyFont="1" applyFill="1" applyBorder="1" applyAlignment="1">
      <alignment vertical="top" wrapText="1"/>
    </xf>
    <xf numFmtId="164" fontId="27" fillId="38" borderId="13" xfId="0" applyNumberFormat="1" applyFont="1" applyFill="1" applyBorder="1" applyAlignment="1">
      <alignment horizontal="right"/>
    </xf>
    <xf numFmtId="0" fontId="22" fillId="39" borderId="0" xfId="0" applyFont="1" applyFill="1" applyBorder="1"/>
    <xf numFmtId="0" fontId="28" fillId="38" borderId="13" xfId="0" applyFont="1" applyFill="1" applyBorder="1" applyAlignment="1">
      <alignment vertical="top" wrapText="1"/>
    </xf>
    <xf numFmtId="164" fontId="27" fillId="39" borderId="13" xfId="0" applyNumberFormat="1" applyFont="1" applyFill="1" applyBorder="1" applyAlignment="1">
      <alignment horizontal="right"/>
    </xf>
    <xf numFmtId="0" fontId="22" fillId="40" borderId="0" xfId="0" applyFont="1" applyFill="1" applyBorder="1"/>
    <xf numFmtId="14" fontId="22" fillId="40" borderId="0" xfId="0" applyNumberFormat="1" applyFont="1" applyFill="1" applyBorder="1"/>
    <xf numFmtId="0" fontId="0" fillId="40" borderId="0" xfId="0" applyFill="1"/>
    <xf numFmtId="165" fontId="0" fillId="40" borderId="0" xfId="0" applyNumberFormat="1" applyFill="1"/>
    <xf numFmtId="0" fontId="0" fillId="0" borderId="0" xfId="0" applyFill="1"/>
    <xf numFmtId="0" fontId="31" fillId="0" borderId="0" xfId="0" applyFont="1" applyFill="1"/>
    <xf numFmtId="0" fontId="34" fillId="42" borderId="13" xfId="0" applyFont="1" applyFill="1" applyBorder="1" applyAlignment="1">
      <alignment horizontal="center" vertical="top" wrapText="1"/>
    </xf>
    <xf numFmtId="0" fontId="33" fillId="42" borderId="13" xfId="0" applyFont="1" applyFill="1" applyBorder="1" applyAlignment="1">
      <alignment horizontal="center" vertical="top" wrapText="1"/>
    </xf>
    <xf numFmtId="0" fontId="24" fillId="43" borderId="13" xfId="0" applyFont="1" applyFill="1" applyBorder="1" applyAlignment="1">
      <alignment wrapText="1"/>
    </xf>
    <xf numFmtId="0" fontId="35" fillId="36" borderId="13" xfId="0" applyFont="1" applyFill="1" applyBorder="1" applyAlignment="1">
      <alignment horizontal="center"/>
    </xf>
    <xf numFmtId="0" fontId="26" fillId="43" borderId="13" xfId="0" applyFont="1" applyFill="1" applyBorder="1" applyAlignment="1">
      <alignment vertical="top" wrapText="1"/>
    </xf>
    <xf numFmtId="164" fontId="27" fillId="0" borderId="13" xfId="0" applyNumberFormat="1" applyFont="1" applyBorder="1" applyAlignment="1">
      <alignment horizontal="right"/>
    </xf>
    <xf numFmtId="164" fontId="27" fillId="44" borderId="13" xfId="0" applyNumberFormat="1" applyFont="1" applyFill="1" applyBorder="1" applyAlignment="1">
      <alignment horizontal="right"/>
    </xf>
    <xf numFmtId="0" fontId="28" fillId="0" borderId="0" xfId="0" applyFont="1" applyAlignment="1">
      <alignment horizontal="left"/>
    </xf>
    <xf numFmtId="0" fontId="26" fillId="0" borderId="0" xfId="0" applyFont="1" applyAlignment="1">
      <alignment horizontal="left"/>
    </xf>
    <xf numFmtId="0" fontId="24" fillId="0" borderId="0" xfId="0" applyFont="1" applyAlignment="1">
      <alignment horizontal="left"/>
    </xf>
    <xf numFmtId="165" fontId="0" fillId="0" borderId="0" xfId="0" applyNumberFormat="1" applyAlignment="1">
      <alignment horizontal="center"/>
    </xf>
    <xf numFmtId="165" fontId="0" fillId="40" borderId="0" xfId="0" applyNumberFormat="1" applyFill="1" applyAlignment="1">
      <alignment horizontal="center"/>
    </xf>
    <xf numFmtId="14" fontId="26" fillId="43" borderId="13" xfId="0" applyNumberFormat="1" applyFont="1" applyFill="1" applyBorder="1" applyAlignment="1">
      <alignment vertical="top" wrapText="1"/>
    </xf>
    <xf numFmtId="165" fontId="0" fillId="45" borderId="0" xfId="0" applyNumberFormat="1" applyFill="1" applyAlignment="1">
      <alignment horizontal="center"/>
    </xf>
    <xf numFmtId="0" fontId="38" fillId="0" borderId="0" xfId="42"/>
    <xf numFmtId="0" fontId="0" fillId="0" borderId="0" xfId="0" applyAlignment="1">
      <alignment horizontal="center"/>
    </xf>
    <xf numFmtId="14" fontId="0" fillId="0" borderId="0" xfId="0" applyNumberFormat="1"/>
    <xf numFmtId="0" fontId="0" fillId="0" borderId="0" xfId="0" applyAlignment="1">
      <alignment horizontal="center" vertical="center"/>
    </xf>
    <xf numFmtId="0" fontId="41" fillId="0" borderId="0" xfId="43" applyBorder="1"/>
    <xf numFmtId="0" fontId="42" fillId="0" borderId="0" xfId="43" applyFont="1" applyBorder="1" applyAlignment="1"/>
    <xf numFmtId="0" fontId="41" fillId="0" borderId="0" xfId="44" applyBorder="1"/>
    <xf numFmtId="0" fontId="42" fillId="0" borderId="0" xfId="44" applyFont="1" applyBorder="1" applyAlignment="1"/>
    <xf numFmtId="0" fontId="41" fillId="0" borderId="0" xfId="43"/>
    <xf numFmtId="0" fontId="41" fillId="0" borderId="0" xfId="44"/>
    <xf numFmtId="0" fontId="41" fillId="0" borderId="0" xfId="45"/>
    <xf numFmtId="0" fontId="43" fillId="0" borderId="23" xfId="45" applyFont="1" applyFill="1" applyBorder="1" applyAlignment="1">
      <alignment horizontal="center" wrapText="1"/>
    </xf>
    <xf numFmtId="0" fontId="41" fillId="0" borderId="0" xfId="46"/>
    <xf numFmtId="0" fontId="43" fillId="0" borderId="23" xfId="46" applyFont="1" applyFill="1" applyBorder="1" applyAlignment="1">
      <alignment horizontal="center" wrapText="1"/>
    </xf>
    <xf numFmtId="0" fontId="41" fillId="0" borderId="0" xfId="47"/>
    <xf numFmtId="0" fontId="41" fillId="0" borderId="0" xfId="48"/>
    <xf numFmtId="0" fontId="41" fillId="0" borderId="24" xfId="43" applyBorder="1"/>
    <xf numFmtId="0" fontId="44" fillId="46" borderId="25" xfId="43" applyFont="1" applyFill="1" applyBorder="1" applyAlignment="1">
      <alignment horizontal="center"/>
    </xf>
    <xf numFmtId="0" fontId="41" fillId="0" borderId="24" xfId="44" applyBorder="1"/>
    <xf numFmtId="0" fontId="44" fillId="46" borderId="25" xfId="44" applyFont="1" applyFill="1" applyBorder="1" applyAlignment="1">
      <alignment horizontal="center"/>
    </xf>
    <xf numFmtId="0" fontId="41" fillId="0" borderId="24" xfId="45" applyBorder="1" applyAlignment="1">
      <alignment wrapText="1"/>
    </xf>
    <xf numFmtId="0" fontId="44" fillId="0" borderId="21" xfId="45" applyFont="1" applyBorder="1" applyAlignment="1">
      <alignment horizontal="center" wrapText="1"/>
    </xf>
    <xf numFmtId="0" fontId="44" fillId="0" borderId="22" xfId="45" applyFont="1" applyBorder="1" applyAlignment="1">
      <alignment horizontal="center" wrapText="1"/>
    </xf>
    <xf numFmtId="0" fontId="44" fillId="0" borderId="23" xfId="45" applyFont="1" applyBorder="1" applyAlignment="1">
      <alignment horizontal="center" wrapText="1"/>
    </xf>
    <xf numFmtId="0" fontId="41" fillId="0" borderId="24" xfId="46" applyBorder="1" applyAlignment="1">
      <alignment wrapText="1"/>
    </xf>
    <xf numFmtId="0" fontId="44" fillId="0" borderId="21" xfId="46" applyFont="1" applyBorder="1" applyAlignment="1">
      <alignment horizontal="center" wrapText="1"/>
    </xf>
    <xf numFmtId="0" fontId="44" fillId="0" borderId="22" xfId="46" applyFont="1" applyBorder="1" applyAlignment="1">
      <alignment horizontal="center" wrapText="1"/>
    </xf>
    <xf numFmtId="0" fontId="44" fillId="0" borderId="23" xfId="46" applyFont="1" applyBorder="1" applyAlignment="1">
      <alignment horizontal="center" wrapText="1"/>
    </xf>
    <xf numFmtId="0" fontId="41" fillId="0" borderId="24" xfId="47" applyBorder="1" applyAlignment="1">
      <alignment wrapText="1"/>
    </xf>
    <xf numFmtId="0" fontId="44" fillId="0" borderId="21" xfId="47" applyFont="1" applyBorder="1" applyAlignment="1">
      <alignment horizontal="center" wrapText="1"/>
    </xf>
    <xf numFmtId="0" fontId="44" fillId="0" borderId="22" xfId="47" applyFont="1" applyBorder="1" applyAlignment="1">
      <alignment horizontal="center" wrapText="1"/>
    </xf>
    <xf numFmtId="0" fontId="41" fillId="0" borderId="24" xfId="48" applyBorder="1" applyAlignment="1">
      <alignment wrapText="1"/>
    </xf>
    <xf numFmtId="0" fontId="44" fillId="0" borderId="21" xfId="48" applyFont="1" applyBorder="1" applyAlignment="1">
      <alignment horizontal="center" wrapText="1"/>
    </xf>
    <xf numFmtId="0" fontId="44" fillId="0" borderId="22" xfId="48" applyFont="1" applyBorder="1" applyAlignment="1">
      <alignment horizontal="center" wrapText="1"/>
    </xf>
    <xf numFmtId="0" fontId="44" fillId="0" borderId="21" xfId="48" applyFont="1" applyFill="1" applyBorder="1" applyAlignment="1">
      <alignment horizontal="center" wrapText="1"/>
    </xf>
    <xf numFmtId="0" fontId="44" fillId="0" borderId="23" xfId="48" applyFont="1" applyBorder="1" applyAlignment="1">
      <alignment horizontal="center" wrapText="1"/>
    </xf>
    <xf numFmtId="0" fontId="45" fillId="0" borderId="26" xfId="43" applyFont="1" applyBorder="1"/>
    <xf numFmtId="0" fontId="44" fillId="0" borderId="0" xfId="43" applyFont="1" applyBorder="1" applyAlignment="1">
      <alignment horizontal="center"/>
    </xf>
    <xf numFmtId="0" fontId="44" fillId="0" borderId="27" xfId="43" applyFont="1" applyBorder="1" applyAlignment="1">
      <alignment horizontal="center"/>
    </xf>
    <xf numFmtId="0" fontId="45" fillId="0" borderId="26" xfId="44" applyFont="1" applyBorder="1"/>
    <xf numFmtId="0" fontId="44" fillId="0" borderId="0" xfId="44" applyFont="1" applyBorder="1" applyAlignment="1">
      <alignment horizontal="center"/>
    </xf>
    <xf numFmtId="0" fontId="44" fillId="0" borderId="28" xfId="44" applyFont="1" applyFill="1" applyBorder="1" applyAlignment="1">
      <alignment horizontal="center"/>
    </xf>
    <xf numFmtId="0" fontId="45" fillId="0" borderId="26" xfId="45" applyFont="1" applyBorder="1"/>
    <xf numFmtId="0" fontId="44" fillId="0" borderId="0" xfId="45" applyFont="1" applyBorder="1" applyAlignment="1">
      <alignment horizontal="center"/>
    </xf>
    <xf numFmtId="0" fontId="45" fillId="0" borderId="26" xfId="46" applyFont="1" applyBorder="1"/>
    <xf numFmtId="0" fontId="44" fillId="0" borderId="0" xfId="46" applyFont="1" applyBorder="1" applyAlignment="1">
      <alignment horizontal="center"/>
    </xf>
    <xf numFmtId="0" fontId="45" fillId="0" borderId="26" xfId="47" applyFont="1" applyBorder="1"/>
    <xf numFmtId="0" fontId="44" fillId="0" borderId="0" xfId="47" applyFont="1" applyBorder="1" applyAlignment="1">
      <alignment horizontal="center"/>
    </xf>
    <xf numFmtId="0" fontId="45" fillId="0" borderId="26" xfId="48" applyFont="1" applyBorder="1"/>
    <xf numFmtId="0" fontId="44" fillId="0" borderId="0" xfId="48" applyFont="1" applyBorder="1" applyAlignment="1">
      <alignment horizontal="center"/>
    </xf>
    <xf numFmtId="0" fontId="44" fillId="0" borderId="0" xfId="48" applyFont="1" applyFill="1" applyBorder="1" applyAlignment="1">
      <alignment horizontal="center"/>
    </xf>
    <xf numFmtId="9" fontId="41" fillId="0" borderId="28" xfId="49" applyFont="1" applyFill="1" applyBorder="1"/>
    <xf numFmtId="0" fontId="46" fillId="0" borderId="29" xfId="43" applyFont="1" applyBorder="1"/>
    <xf numFmtId="0" fontId="46" fillId="0" borderId="29" xfId="44" applyFont="1" applyBorder="1"/>
    <xf numFmtId="0" fontId="41" fillId="0" borderId="30" xfId="44" applyFill="1" applyBorder="1"/>
    <xf numFmtId="0" fontId="46" fillId="0" borderId="29" xfId="45" applyFont="1" applyBorder="1"/>
    <xf numFmtId="0" fontId="46" fillId="0" borderId="29" xfId="46" applyFont="1" applyBorder="1"/>
    <xf numFmtId="0" fontId="46" fillId="0" borderId="29" xfId="47" applyFont="1" applyBorder="1"/>
    <xf numFmtId="0" fontId="46" fillId="0" borderId="29" xfId="48" applyFont="1" applyBorder="1"/>
    <xf numFmtId="9" fontId="41" fillId="0" borderId="30" xfId="49" applyFont="1" applyFill="1" applyBorder="1"/>
    <xf numFmtId="0" fontId="47" fillId="0" borderId="29" xfId="43" applyFont="1" applyBorder="1"/>
    <xf numFmtId="165" fontId="47" fillId="0" borderId="0" xfId="43" applyNumberFormat="1" applyFont="1" applyBorder="1" applyAlignment="1">
      <alignment horizontal="center"/>
    </xf>
    <xf numFmtId="166" fontId="47" fillId="0" borderId="0" xfId="43" applyNumberFormat="1" applyFont="1" applyBorder="1" applyAlignment="1">
      <alignment horizontal="center"/>
    </xf>
    <xf numFmtId="0" fontId="47" fillId="0" borderId="29" xfId="44" applyFont="1" applyBorder="1"/>
    <xf numFmtId="165" fontId="47" fillId="0" borderId="0" xfId="44" applyNumberFormat="1" applyFont="1" applyAlignment="1">
      <alignment horizontal="center"/>
    </xf>
    <xf numFmtId="166" fontId="47" fillId="0" borderId="0" xfId="44" applyNumberFormat="1" applyFont="1" applyAlignment="1">
      <alignment horizontal="center"/>
    </xf>
    <xf numFmtId="166" fontId="47" fillId="0" borderId="30" xfId="44" applyNumberFormat="1" applyFont="1" applyFill="1" applyBorder="1" applyAlignment="1">
      <alignment horizontal="center"/>
    </xf>
    <xf numFmtId="0" fontId="47" fillId="0" borderId="29" xfId="45" applyFont="1" applyBorder="1"/>
    <xf numFmtId="165" fontId="47" fillId="0" borderId="0" xfId="50" applyNumberFormat="1" applyFont="1" applyAlignment="1">
      <alignment horizontal="center"/>
    </xf>
    <xf numFmtId="166" fontId="47" fillId="0" borderId="0" xfId="45" applyNumberFormat="1" applyFont="1" applyAlignment="1">
      <alignment horizontal="center"/>
    </xf>
    <xf numFmtId="165" fontId="47" fillId="0" borderId="0" xfId="51" applyNumberFormat="1" applyFont="1" applyAlignment="1">
      <alignment horizontal="center"/>
    </xf>
    <xf numFmtId="165" fontId="47" fillId="0" borderId="0" xfId="45" applyNumberFormat="1" applyFont="1" applyAlignment="1">
      <alignment horizontal="center"/>
    </xf>
    <xf numFmtId="0" fontId="47" fillId="0" borderId="29" xfId="46" applyFont="1" applyBorder="1"/>
    <xf numFmtId="165" fontId="47" fillId="0" borderId="0" xfId="52" applyNumberFormat="1" applyFont="1" applyAlignment="1">
      <alignment horizontal="center"/>
    </xf>
    <xf numFmtId="166" fontId="47" fillId="0" borderId="0" xfId="46" applyNumberFormat="1" applyFont="1" applyAlignment="1">
      <alignment horizontal="center"/>
    </xf>
    <xf numFmtId="165" fontId="47" fillId="0" borderId="0" xfId="53" applyNumberFormat="1" applyFont="1" applyAlignment="1">
      <alignment horizontal="center"/>
    </xf>
    <xf numFmtId="165" fontId="47" fillId="0" borderId="0" xfId="46" applyNumberFormat="1" applyFont="1" applyAlignment="1">
      <alignment horizontal="center"/>
    </xf>
    <xf numFmtId="0" fontId="47" fillId="0" borderId="29" xfId="47" applyFont="1" applyBorder="1"/>
    <xf numFmtId="165" fontId="47" fillId="0" borderId="0" xfId="47" applyNumberFormat="1" applyFont="1" applyAlignment="1">
      <alignment horizontal="center"/>
    </xf>
    <xf numFmtId="166" fontId="47" fillId="0" borderId="0" xfId="47" applyNumberFormat="1" applyFont="1" applyAlignment="1">
      <alignment horizontal="center"/>
    </xf>
    <xf numFmtId="0" fontId="47" fillId="0" borderId="29" xfId="48" applyFont="1" applyBorder="1"/>
    <xf numFmtId="165" fontId="47" fillId="0" borderId="0" xfId="48" applyNumberFormat="1" applyFont="1" applyAlignment="1">
      <alignment horizontal="center"/>
    </xf>
    <xf numFmtId="166" fontId="47" fillId="0" borderId="0" xfId="48" applyNumberFormat="1" applyFont="1" applyAlignment="1">
      <alignment horizontal="center"/>
    </xf>
    <xf numFmtId="165" fontId="47" fillId="0" borderId="0" xfId="48" applyNumberFormat="1" applyFont="1" applyFill="1" applyAlignment="1">
      <alignment horizontal="center"/>
    </xf>
    <xf numFmtId="166" fontId="27" fillId="0" borderId="0" xfId="48" applyNumberFormat="1" applyFont="1" applyFill="1" applyAlignment="1">
      <alignment horizontal="center"/>
    </xf>
    <xf numFmtId="168" fontId="27" fillId="0" borderId="30" xfId="54" applyNumberFormat="1" applyFont="1" applyFill="1" applyBorder="1" applyAlignment="1">
      <alignment horizontal="center"/>
    </xf>
    <xf numFmtId="0" fontId="47" fillId="0" borderId="29" xfId="43" applyFont="1" applyFill="1" applyBorder="1"/>
    <xf numFmtId="165" fontId="47" fillId="0" borderId="0" xfId="43" applyNumberFormat="1" applyFont="1" applyFill="1" applyBorder="1" applyAlignment="1">
      <alignment horizontal="center"/>
    </xf>
    <xf numFmtId="0" fontId="38" fillId="0" borderId="0" xfId="48" applyFont="1" applyFill="1"/>
    <xf numFmtId="168" fontId="38" fillId="0" borderId="30" xfId="54" applyNumberFormat="1" applyFont="1" applyFill="1" applyBorder="1"/>
    <xf numFmtId="0" fontId="46" fillId="0" borderId="29" xfId="43" applyFont="1" applyFill="1" applyBorder="1"/>
    <xf numFmtId="165" fontId="27" fillId="0" borderId="0" xfId="44" applyNumberFormat="1" applyFont="1" applyFill="1" applyAlignment="1">
      <alignment horizontal="center"/>
    </xf>
    <xf numFmtId="166" fontId="27" fillId="0" borderId="0" xfId="44" applyNumberFormat="1" applyFont="1" applyFill="1" applyAlignment="1">
      <alignment horizontal="center"/>
    </xf>
    <xf numFmtId="166" fontId="27" fillId="0" borderId="30" xfId="44" applyNumberFormat="1" applyFont="1" applyFill="1" applyBorder="1" applyAlignment="1">
      <alignment horizontal="center"/>
    </xf>
    <xf numFmtId="0" fontId="41" fillId="0" borderId="29" xfId="43" applyFill="1" applyBorder="1"/>
    <xf numFmtId="0" fontId="41" fillId="0" borderId="29" xfId="44" applyBorder="1"/>
    <xf numFmtId="0" fontId="41" fillId="0" borderId="29" xfId="45" applyBorder="1"/>
    <xf numFmtId="0" fontId="41" fillId="0" borderId="0" xfId="50"/>
    <xf numFmtId="166" fontId="41" fillId="0" borderId="0" xfId="45" applyNumberFormat="1"/>
    <xf numFmtId="0" fontId="41" fillId="0" borderId="0" xfId="51"/>
    <xf numFmtId="0" fontId="41" fillId="0" borderId="29" xfId="46" applyBorder="1"/>
    <xf numFmtId="0" fontId="41" fillId="0" borderId="0" xfId="52"/>
    <xf numFmtId="166" fontId="41" fillId="0" borderId="0" xfId="46" applyNumberFormat="1"/>
    <xf numFmtId="0" fontId="41" fillId="0" borderId="0" xfId="53"/>
    <xf numFmtId="0" fontId="41" fillId="0" borderId="29" xfId="47" applyBorder="1"/>
    <xf numFmtId="0" fontId="41" fillId="0" borderId="29" xfId="48" applyBorder="1"/>
    <xf numFmtId="0" fontId="46" fillId="0" borderId="31" xfId="45" applyFont="1" applyBorder="1"/>
    <xf numFmtId="165" fontId="47" fillId="0" borderId="24" xfId="50" applyNumberFormat="1" applyFont="1" applyBorder="1" applyAlignment="1">
      <alignment horizontal="center"/>
    </xf>
    <xf numFmtId="166" fontId="47" fillId="0" borderId="24" xfId="45" applyNumberFormat="1" applyFont="1" applyBorder="1" applyAlignment="1">
      <alignment horizontal="center"/>
    </xf>
    <xf numFmtId="165" fontId="47" fillId="0" borderId="24" xfId="51" applyNumberFormat="1" applyFont="1" applyBorder="1" applyAlignment="1">
      <alignment horizontal="center"/>
    </xf>
    <xf numFmtId="165" fontId="47" fillId="0" borderId="24" xfId="45" applyNumberFormat="1" applyFont="1" applyBorder="1" applyAlignment="1">
      <alignment horizontal="center"/>
    </xf>
    <xf numFmtId="0" fontId="46" fillId="0" borderId="31" xfId="46" applyFont="1" applyBorder="1"/>
    <xf numFmtId="165" fontId="47" fillId="0" borderId="24" xfId="52" applyNumberFormat="1" applyFont="1" applyBorder="1" applyAlignment="1">
      <alignment horizontal="center"/>
    </xf>
    <xf numFmtId="166" fontId="47" fillId="0" borderId="24" xfId="46" applyNumberFormat="1" applyFont="1" applyBorder="1" applyAlignment="1">
      <alignment horizontal="center"/>
    </xf>
    <xf numFmtId="165" fontId="47" fillId="0" borderId="24" xfId="53" applyNumberFormat="1" applyFont="1" applyBorder="1" applyAlignment="1">
      <alignment horizontal="center"/>
    </xf>
    <xf numFmtId="165" fontId="47" fillId="0" borderId="24" xfId="46" applyNumberFormat="1" applyFont="1" applyBorder="1" applyAlignment="1">
      <alignment horizontal="center"/>
    </xf>
    <xf numFmtId="0" fontId="46" fillId="0" borderId="31" xfId="47" applyFont="1" applyBorder="1"/>
    <xf numFmtId="165" fontId="47" fillId="0" borderId="24" xfId="47" applyNumberFormat="1" applyFont="1" applyFill="1" applyBorder="1" applyAlignment="1">
      <alignment horizontal="center"/>
    </xf>
    <xf numFmtId="166" fontId="47" fillId="0" borderId="24" xfId="47" applyNumberFormat="1" applyFont="1" applyFill="1" applyBorder="1" applyAlignment="1">
      <alignment horizontal="center"/>
    </xf>
    <xf numFmtId="0" fontId="46" fillId="0" borderId="31" xfId="48" applyFont="1" applyBorder="1"/>
    <xf numFmtId="165" fontId="47" fillId="0" borderId="24" xfId="48" applyNumberFormat="1" applyFont="1" applyFill="1" applyBorder="1" applyAlignment="1">
      <alignment horizontal="center"/>
    </xf>
    <xf numFmtId="166" fontId="47" fillId="0" borderId="24" xfId="48" applyNumberFormat="1" applyFont="1" applyFill="1" applyBorder="1" applyAlignment="1">
      <alignment horizontal="center"/>
    </xf>
    <xf numFmtId="166" fontId="27" fillId="0" borderId="24" xfId="48" applyNumberFormat="1" applyFont="1" applyFill="1" applyBorder="1" applyAlignment="1">
      <alignment horizontal="center"/>
    </xf>
    <xf numFmtId="169" fontId="27" fillId="0" borderId="32" xfId="54" applyNumberFormat="1" applyFont="1" applyFill="1" applyBorder="1" applyAlignment="1">
      <alignment horizontal="right"/>
    </xf>
    <xf numFmtId="0" fontId="42" fillId="0" borderId="0" xfId="46" applyFont="1" applyFill="1" applyAlignment="1">
      <alignment horizontal="left" vertical="top" wrapText="1"/>
    </xf>
    <xf numFmtId="0" fontId="0" fillId="0" borderId="0" xfId="0" applyAlignment="1">
      <alignment horizontal="center" vertical="center" wrapText="1"/>
    </xf>
    <xf numFmtId="165" fontId="47" fillId="0" borderId="0" xfId="55" applyNumberFormat="1" applyFont="1" applyAlignment="1">
      <alignment horizontal="center"/>
    </xf>
    <xf numFmtId="165" fontId="47" fillId="0" borderId="0" xfId="56" applyNumberFormat="1" applyFont="1" applyAlignment="1">
      <alignment horizontal="center"/>
    </xf>
    <xf numFmtId="0" fontId="41" fillId="0" borderId="0" xfId="55"/>
    <xf numFmtId="0" fontId="41" fillId="0" borderId="0" xfId="56"/>
    <xf numFmtId="165" fontId="47" fillId="0" borderId="24" xfId="55" applyNumberFormat="1" applyFont="1" applyBorder="1" applyAlignment="1">
      <alignment horizontal="center"/>
    </xf>
    <xf numFmtId="165" fontId="47" fillId="0" borderId="24" xfId="56" applyNumberFormat="1" applyFont="1" applyBorder="1" applyAlignment="1">
      <alignment horizontal="center"/>
    </xf>
    <xf numFmtId="0" fontId="0" fillId="0" borderId="0" xfId="0" applyAlignment="1">
      <alignment horizontal="left"/>
    </xf>
    <xf numFmtId="0" fontId="48" fillId="0" borderId="0" xfId="0" applyFont="1" applyAlignment="1">
      <alignment horizontal="left" vertical="center"/>
    </xf>
    <xf numFmtId="164" fontId="0" fillId="0" borderId="0" xfId="0" applyNumberFormat="1"/>
    <xf numFmtId="0" fontId="0" fillId="0" borderId="0" xfId="0" applyAlignment="1">
      <alignment horizontal="left" vertical="center"/>
    </xf>
    <xf numFmtId="0" fontId="0" fillId="0" borderId="0" xfId="0" applyAlignment="1">
      <alignment horizontal="left" vertical="center" wrapText="1"/>
    </xf>
    <xf numFmtId="0" fontId="49" fillId="0" borderId="0" xfId="0" applyFont="1" applyAlignment="1">
      <alignment horizontal="left" vertical="center"/>
    </xf>
    <xf numFmtId="0" fontId="50" fillId="0" borderId="0" xfId="0" applyFont="1" applyAlignment="1">
      <alignment horizontal="left" vertical="center"/>
    </xf>
    <xf numFmtId="0" fontId="0" fillId="0" borderId="0" xfId="0" applyAlignment="1"/>
    <xf numFmtId="0" fontId="51" fillId="0" borderId="0" xfId="0" applyFont="1"/>
    <xf numFmtId="0" fontId="0" fillId="0" borderId="0" xfId="0" applyAlignment="1">
      <alignment vertical="top"/>
    </xf>
    <xf numFmtId="0" fontId="40" fillId="0" borderId="0" xfId="0" applyFont="1"/>
    <xf numFmtId="0" fontId="53" fillId="0" borderId="0" xfId="0" applyFont="1" applyAlignment="1">
      <alignment horizontal="left" vertical="center"/>
    </xf>
    <xf numFmtId="0" fontId="48" fillId="0" borderId="0" xfId="0" applyFont="1" applyAlignment="1">
      <alignment horizontal="center" vertical="center"/>
    </xf>
    <xf numFmtId="0" fontId="52" fillId="0" borderId="0" xfId="0" applyFont="1" applyAlignment="1">
      <alignment vertical="center"/>
    </xf>
    <xf numFmtId="0" fontId="54" fillId="0" borderId="0" xfId="0" applyFont="1" applyAlignment="1">
      <alignment vertical="center"/>
    </xf>
    <xf numFmtId="0" fontId="56" fillId="0" borderId="0" xfId="0" applyFont="1"/>
    <xf numFmtId="0" fontId="0" fillId="0" borderId="0" xfId="0" quotePrefix="1"/>
    <xf numFmtId="0" fontId="57" fillId="0" borderId="0" xfId="0" applyNumberFormat="1" applyFont="1" applyFill="1" applyBorder="1" applyAlignment="1"/>
    <xf numFmtId="0" fontId="57" fillId="0" borderId="0" xfId="42" applyNumberFormat="1" applyFont="1" applyFill="1" applyBorder="1" applyAlignment="1"/>
    <xf numFmtId="0" fontId="22" fillId="0" borderId="0" xfId="0" applyNumberFormat="1" applyFont="1" applyFill="1" applyBorder="1" applyAlignment="1"/>
    <xf numFmtId="0" fontId="22" fillId="0" borderId="0" xfId="42" applyNumberFormat="1" applyFont="1" applyFill="1" applyBorder="1" applyAlignment="1"/>
    <xf numFmtId="0" fontId="22" fillId="47" borderId="33" xfId="0" applyNumberFormat="1" applyFont="1" applyFill="1" applyBorder="1" applyAlignment="1"/>
    <xf numFmtId="3" fontId="22" fillId="0" borderId="33" xfId="0" applyNumberFormat="1" applyFont="1" applyFill="1" applyBorder="1" applyAlignment="1"/>
    <xf numFmtId="0" fontId="22" fillId="47" borderId="33" xfId="42" applyNumberFormat="1" applyFont="1" applyFill="1" applyBorder="1" applyAlignment="1"/>
    <xf numFmtId="3" fontId="22" fillId="0" borderId="33" xfId="42" applyNumberFormat="1" applyFont="1" applyFill="1" applyBorder="1" applyAlignment="1"/>
    <xf numFmtId="0" fontId="22" fillId="0" borderId="33" xfId="42" applyNumberFormat="1" applyFont="1" applyFill="1" applyBorder="1" applyAlignment="1"/>
    <xf numFmtId="0" fontId="22" fillId="0" borderId="33" xfId="0" applyNumberFormat="1" applyFont="1" applyFill="1" applyBorder="1" applyAlignment="1"/>
    <xf numFmtId="3" fontId="0" fillId="40" borderId="0" xfId="0" applyNumberFormat="1" applyFill="1"/>
    <xf numFmtId="0" fontId="27" fillId="0" borderId="13" xfId="0" applyFont="1" applyFill="1" applyBorder="1"/>
    <xf numFmtId="0" fontId="59" fillId="0" borderId="13" xfId="0" applyFont="1" applyFill="1" applyBorder="1" applyAlignment="1">
      <alignment horizontal="left" wrapText="1"/>
    </xf>
    <xf numFmtId="0" fontId="27" fillId="0" borderId="13" xfId="0" applyNumberFormat="1" applyFont="1" applyFill="1" applyBorder="1" applyAlignment="1">
      <alignment horizontal="right"/>
    </xf>
    <xf numFmtId="0" fontId="27" fillId="37" borderId="13" xfId="0" applyNumberFormat="1" applyFont="1" applyFill="1" applyBorder="1" applyAlignment="1">
      <alignment horizontal="right"/>
    </xf>
    <xf numFmtId="2" fontId="22" fillId="0" borderId="0" xfId="0" applyNumberFormat="1" applyFont="1" applyFill="1" applyBorder="1"/>
    <xf numFmtId="14" fontId="22" fillId="0" borderId="0" xfId="0" applyNumberFormat="1" applyFont="1" applyFill="1" applyBorder="1"/>
    <xf numFmtId="165" fontId="22" fillId="0" borderId="0" xfId="0" applyNumberFormat="1" applyFont="1" applyFill="1" applyBorder="1" applyAlignment="1">
      <alignment horizontal="center"/>
    </xf>
    <xf numFmtId="165" fontId="60" fillId="0" borderId="0" xfId="0" applyNumberFormat="1" applyFont="1" applyFill="1" applyBorder="1" applyAlignment="1">
      <alignment horizontal="center"/>
    </xf>
    <xf numFmtId="0" fontId="18" fillId="0" borderId="0" xfId="0" applyFont="1"/>
    <xf numFmtId="0" fontId="56" fillId="0" borderId="0" xfId="59" applyFont="1"/>
    <xf numFmtId="0" fontId="22" fillId="0" borderId="0" xfId="59"/>
    <xf numFmtId="0" fontId="31" fillId="0" borderId="0" xfId="0" applyFont="1" applyFill="1" applyAlignment="1"/>
    <xf numFmtId="0" fontId="0" fillId="0" borderId="0" xfId="0" applyNumberFormat="1"/>
    <xf numFmtId="0" fontId="62" fillId="0" borderId="0" xfId="63"/>
    <xf numFmtId="0" fontId="22" fillId="47" borderId="33" xfId="63" applyNumberFormat="1" applyFont="1" applyFill="1" applyBorder="1" applyAlignment="1"/>
    <xf numFmtId="170" fontId="62" fillId="0" borderId="0" xfId="63" applyNumberFormat="1" applyAlignment="1">
      <alignment horizontal="center"/>
    </xf>
    <xf numFmtId="170" fontId="0" fillId="0" borderId="0" xfId="0" applyNumberFormat="1"/>
    <xf numFmtId="9" fontId="62" fillId="0" borderId="0" xfId="63" applyNumberFormat="1"/>
    <xf numFmtId="9" fontId="0" fillId="0" borderId="0" xfId="0" applyNumberFormat="1"/>
    <xf numFmtId="0" fontId="0" fillId="0" borderId="0" xfId="0" applyFill="1" applyBorder="1"/>
    <xf numFmtId="0" fontId="61" fillId="0" borderId="0" xfId="60"/>
    <xf numFmtId="0" fontId="64" fillId="0" borderId="0" xfId="60" applyFont="1"/>
    <xf numFmtId="9" fontId="61" fillId="0" borderId="0" xfId="60" applyNumberFormat="1"/>
    <xf numFmtId="0" fontId="22" fillId="0" borderId="0" xfId="67"/>
    <xf numFmtId="0" fontId="34" fillId="42" borderId="13" xfId="67" applyFont="1" applyFill="1" applyBorder="1" applyAlignment="1">
      <alignment horizontal="center" vertical="top" wrapText="1"/>
    </xf>
    <xf numFmtId="0" fontId="61" fillId="0" borderId="34" xfId="60" applyBorder="1" applyAlignment="1">
      <alignment horizontal="left"/>
    </xf>
    <xf numFmtId="0" fontId="61" fillId="0" borderId="35" xfId="60" applyBorder="1" applyAlignment="1">
      <alignment horizontal="left"/>
    </xf>
    <xf numFmtId="0" fontId="22" fillId="47" borderId="33" xfId="62" applyNumberFormat="1" applyFont="1" applyFill="1" applyBorder="1" applyAlignment="1"/>
    <xf numFmtId="0" fontId="58" fillId="0" borderId="0" xfId="63" applyFont="1"/>
    <xf numFmtId="8" fontId="41" fillId="46" borderId="0" xfId="0" applyNumberFormat="1" applyFont="1" applyFill="1" applyBorder="1" applyAlignment="1">
      <alignment horizontal="center" vertical="center"/>
    </xf>
    <xf numFmtId="0" fontId="61" fillId="47" borderId="33" xfId="63" applyNumberFormat="1" applyFont="1" applyFill="1" applyBorder="1" applyAlignment="1"/>
    <xf numFmtId="165" fontId="62" fillId="48" borderId="30" xfId="63" applyNumberFormat="1" applyFill="1" applyBorder="1"/>
    <xf numFmtId="165" fontId="62" fillId="48" borderId="0" xfId="63" applyNumberFormat="1" applyFill="1"/>
    <xf numFmtId="165" fontId="62" fillId="48" borderId="29" xfId="63" applyNumberFormat="1" applyFill="1" applyBorder="1"/>
    <xf numFmtId="165" fontId="62" fillId="48" borderId="0" xfId="63" applyNumberFormat="1" applyFill="1" applyBorder="1"/>
    <xf numFmtId="0" fontId="1" fillId="0" borderId="0" xfId="71"/>
    <xf numFmtId="14" fontId="1" fillId="0" borderId="0" xfId="71" applyNumberFormat="1" applyBorder="1"/>
    <xf numFmtId="0" fontId="61" fillId="0" borderId="0" xfId="0" applyNumberFormat="1" applyFont="1" applyFill="1" applyBorder="1" applyAlignment="1"/>
    <xf numFmtId="0" fontId="61" fillId="47" borderId="33" xfId="0" applyNumberFormat="1" applyFont="1" applyFill="1" applyBorder="1" applyAlignment="1"/>
    <xf numFmtId="171" fontId="61" fillId="0" borderId="33" xfId="0" applyNumberFormat="1" applyFont="1" applyFill="1" applyBorder="1" applyAlignment="1"/>
    <xf numFmtId="0" fontId="61" fillId="0" borderId="33" xfId="0" applyNumberFormat="1" applyFont="1" applyFill="1" applyBorder="1" applyAlignment="1"/>
    <xf numFmtId="2" fontId="0" fillId="0" borderId="0" xfId="0" applyNumberFormat="1"/>
    <xf numFmtId="171" fontId="22" fillId="0" borderId="33" xfId="0" applyNumberFormat="1" applyFont="1" applyFill="1" applyBorder="1" applyAlignment="1"/>
    <xf numFmtId="0" fontId="0" fillId="0" borderId="0" xfId="0"/>
    <xf numFmtId="0" fontId="0" fillId="0" borderId="0" xfId="0"/>
    <xf numFmtId="0" fontId="0" fillId="40" borderId="0" xfId="0" applyFill="1"/>
    <xf numFmtId="165" fontId="0" fillId="40" borderId="0" xfId="0" applyNumberFormat="1" applyFill="1" applyAlignment="1">
      <alignment horizontal="center"/>
    </xf>
    <xf numFmtId="0" fontId="37" fillId="0" borderId="0" xfId="0" applyFont="1"/>
    <xf numFmtId="14" fontId="0" fillId="40" borderId="0" xfId="0" applyNumberFormat="1" applyFill="1"/>
    <xf numFmtId="0" fontId="31" fillId="0" borderId="0" xfId="0" applyFont="1" applyFill="1"/>
    <xf numFmtId="0" fontId="0" fillId="0" borderId="0" xfId="0"/>
    <xf numFmtId="14" fontId="0" fillId="0" borderId="0" xfId="0" applyNumberFormat="1"/>
    <xf numFmtId="0" fontId="40" fillId="0" borderId="0" xfId="0" applyFont="1" applyAlignment="1">
      <alignment wrapText="1"/>
    </xf>
    <xf numFmtId="0" fontId="0" fillId="0" borderId="0" xfId="0"/>
    <xf numFmtId="0" fontId="31" fillId="0" borderId="0" xfId="0" applyFont="1" applyFill="1"/>
    <xf numFmtId="0" fontId="39" fillId="0" borderId="0" xfId="0" applyFont="1" applyFill="1"/>
    <xf numFmtId="0" fontId="0" fillId="0" borderId="0" xfId="0"/>
    <xf numFmtId="0" fontId="31" fillId="0" borderId="0" xfId="0" applyFont="1" applyFill="1"/>
    <xf numFmtId="0" fontId="39" fillId="0" borderId="0" xfId="0" applyFont="1" applyFill="1"/>
    <xf numFmtId="0" fontId="31" fillId="0" borderId="0" xfId="0" applyFont="1" applyFill="1"/>
    <xf numFmtId="0" fontId="18" fillId="0" borderId="0" xfId="0" applyFont="1"/>
    <xf numFmtId="0" fontId="18" fillId="0" borderId="0" xfId="0" applyFont="1"/>
    <xf numFmtId="0" fontId="31" fillId="0" borderId="0" xfId="0" applyFont="1" applyFill="1"/>
    <xf numFmtId="0" fontId="31" fillId="0" borderId="0" xfId="0" applyFont="1" applyFill="1"/>
    <xf numFmtId="0" fontId="31" fillId="0" borderId="0" xfId="0" applyFont="1" applyFill="1"/>
    <xf numFmtId="0" fontId="31" fillId="0" borderId="0" xfId="0" applyFont="1" applyFill="1"/>
    <xf numFmtId="0" fontId="31" fillId="0" borderId="0" xfId="0" applyFont="1" applyFill="1"/>
    <xf numFmtId="0" fontId="31" fillId="0" borderId="0" xfId="0" applyFont="1" applyFill="1"/>
    <xf numFmtId="0" fontId="0" fillId="0" borderId="0" xfId="0" applyAlignment="1">
      <alignment horizontal="center" vertical="center" wrapText="1"/>
    </xf>
    <xf numFmtId="0" fontId="26" fillId="43" borderId="13" xfId="0" applyFont="1" applyFill="1" applyBorder="1" applyAlignment="1">
      <alignment vertical="top" wrapText="1"/>
    </xf>
    <xf numFmtId="0" fontId="28" fillId="43" borderId="13" xfId="0" applyFont="1" applyFill="1" applyBorder="1" applyAlignment="1">
      <alignment vertical="top" wrapText="1"/>
    </xf>
    <xf numFmtId="0" fontId="34" fillId="42" borderId="13" xfId="0" applyFont="1" applyFill="1" applyBorder="1" applyAlignment="1">
      <alignment horizontal="center" vertical="top" wrapText="1"/>
    </xf>
    <xf numFmtId="0" fontId="30" fillId="0" borderId="13" xfId="0" applyFont="1" applyBorder="1" applyAlignment="1">
      <alignment horizontal="left" wrapText="1"/>
    </xf>
    <xf numFmtId="0" fontId="28" fillId="0" borderId="0" xfId="0" applyFont="1" applyAlignment="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165" fontId="0" fillId="0" borderId="0" xfId="0" applyNumberFormat="1"/>
    <xf numFmtId="0" fontId="0" fillId="0" borderId="0" xfId="0" applyAlignment="1">
      <alignment horizontal="center" vertical="center" wrapText="1"/>
    </xf>
    <xf numFmtId="0" fontId="31" fillId="0" borderId="0" xfId="0" applyFont="1" applyFill="1"/>
    <xf numFmtId="0" fontId="39" fillId="0" borderId="0" xfId="0" applyFont="1"/>
    <xf numFmtId="0" fontId="40" fillId="0" borderId="0" xfId="0" applyFont="1"/>
    <xf numFmtId="0" fontId="16" fillId="0" borderId="0" xfId="0" applyFont="1" applyAlignment="1">
      <alignment vertical="top"/>
    </xf>
    <xf numFmtId="0" fontId="40" fillId="0" borderId="0" xfId="0" applyFont="1"/>
    <xf numFmtId="0" fontId="16" fillId="0" borderId="0" xfId="0" applyFont="1" applyAlignment="1">
      <alignment vertical="top"/>
    </xf>
    <xf numFmtId="0" fontId="40" fillId="0" borderId="0" xfId="0" applyFont="1"/>
    <xf numFmtId="0" fontId="0" fillId="0" borderId="0" xfId="0"/>
    <xf numFmtId="0" fontId="0" fillId="0" borderId="0" xfId="0"/>
    <xf numFmtId="0" fontId="0" fillId="0" borderId="0" xfId="0"/>
    <xf numFmtId="0" fontId="0" fillId="0" borderId="0" xfId="0"/>
    <xf numFmtId="0" fontId="0" fillId="0" borderId="0" xfId="0"/>
    <xf numFmtId="0" fontId="56" fillId="0" borderId="0" xfId="0" applyFont="1"/>
    <xf numFmtId="0" fontId="0" fillId="40" borderId="0" xfId="0" applyFill="1"/>
    <xf numFmtId="0" fontId="58" fillId="40" borderId="0" xfId="0" applyFont="1" applyFill="1"/>
    <xf numFmtId="0" fontId="0" fillId="0" borderId="0" xfId="0"/>
    <xf numFmtId="0" fontId="39" fillId="0" borderId="0" xfId="0" applyFont="1"/>
    <xf numFmtId="0" fontId="40" fillId="0" borderId="0" xfId="0" applyFont="1"/>
    <xf numFmtId="0" fontId="58" fillId="40" borderId="0" xfId="0" applyFont="1" applyFill="1"/>
    <xf numFmtId="0" fontId="40" fillId="0" borderId="0" xfId="0" applyFont="1"/>
    <xf numFmtId="0" fontId="40" fillId="0" borderId="0" xfId="0" applyFont="1"/>
    <xf numFmtId="0" fontId="22" fillId="0" borderId="0" xfId="0" applyFont="1" applyFill="1" applyBorder="1"/>
    <xf numFmtId="0" fontId="22" fillId="47" borderId="33" xfId="66" applyNumberFormat="1" applyFont="1" applyFill="1" applyBorder="1" applyAlignment="1"/>
    <xf numFmtId="0" fontId="22" fillId="47" borderId="0" xfId="66" applyNumberFormat="1" applyFont="1" applyFill="1" applyBorder="1" applyAlignment="1"/>
    <xf numFmtId="0" fontId="0" fillId="0" borderId="0" xfId="0"/>
    <xf numFmtId="0" fontId="22" fillId="47" borderId="33" xfId="66" applyNumberFormat="1" applyFont="1" applyFill="1" applyBorder="1" applyAlignment="1"/>
    <xf numFmtId="0" fontId="0" fillId="0" borderId="0" xfId="0"/>
    <xf numFmtId="0" fontId="0" fillId="0" borderId="0" xfId="0" applyFill="1" applyBorder="1"/>
    <xf numFmtId="0" fontId="22" fillId="0" borderId="0" xfId="61"/>
    <xf numFmtId="0" fontId="22" fillId="0" borderId="0" xfId="61" applyFont="1"/>
    <xf numFmtId="0" fontId="0" fillId="0" borderId="0" xfId="0"/>
    <xf numFmtId="0" fontId="0" fillId="0" borderId="0" xfId="0" applyFill="1" applyBorder="1"/>
    <xf numFmtId="0" fontId="65" fillId="0" borderId="0" xfId="0" applyFont="1"/>
    <xf numFmtId="0" fontId="22" fillId="0" borderId="0" xfId="67"/>
    <xf numFmtId="0" fontId="0" fillId="0" borderId="0" xfId="0"/>
    <xf numFmtId="0" fontId="0" fillId="0" borderId="0" xfId="0" applyFill="1" applyBorder="1"/>
    <xf numFmtId="0" fontId="22" fillId="0" borderId="0" xfId="67"/>
    <xf numFmtId="0" fontId="0" fillId="0" borderId="0" xfId="0"/>
    <xf numFmtId="0" fontId="0" fillId="0" borderId="0" xfId="0" applyFill="1" applyBorder="1"/>
    <xf numFmtId="0" fontId="0" fillId="0" borderId="0" xfId="0"/>
    <xf numFmtId="0" fontId="0" fillId="0" borderId="0" xfId="0" applyFill="1" applyBorder="1"/>
    <xf numFmtId="165" fontId="22" fillId="0" borderId="0" xfId="0" applyNumberFormat="1" applyFont="1" applyFill="1" applyBorder="1" applyAlignment="1">
      <alignment horizontal="center"/>
    </xf>
    <xf numFmtId="0" fontId="22" fillId="0" borderId="0" xfId="0" applyFont="1" applyFill="1" applyBorder="1" applyAlignment="1">
      <alignment horizontal="center"/>
    </xf>
    <xf numFmtId="0" fontId="68" fillId="0" borderId="0" xfId="0" applyFont="1" applyFill="1" applyBorder="1" applyAlignment="1">
      <alignment horizontal="center"/>
    </xf>
    <xf numFmtId="0" fontId="22" fillId="0" borderId="0" xfId="0" applyFont="1" applyFill="1" applyBorder="1" applyAlignment="1">
      <alignment horizontal="center" wrapText="1"/>
    </xf>
    <xf numFmtId="2" fontId="22" fillId="0" borderId="0" xfId="0" applyNumberFormat="1" applyFont="1" applyFill="1" applyBorder="1" applyAlignment="1">
      <alignment horizontal="center"/>
    </xf>
    <xf numFmtId="172" fontId="22" fillId="0" borderId="0" xfId="0" applyNumberFormat="1" applyFont="1" applyFill="1" applyBorder="1" applyAlignment="1">
      <alignment horizontal="center"/>
    </xf>
    <xf numFmtId="0" fontId="0" fillId="0" borderId="0" xfId="0"/>
    <xf numFmtId="0" fontId="0" fillId="0" borderId="0" xfId="0"/>
    <xf numFmtId="165" fontId="0" fillId="0" borderId="0" xfId="0" applyNumberFormat="1"/>
    <xf numFmtId="0" fontId="0" fillId="0" borderId="0" xfId="0"/>
    <xf numFmtId="0" fontId="0" fillId="0" borderId="0" xfId="0"/>
    <xf numFmtId="0" fontId="0" fillId="0" borderId="0" xfId="0" applyFill="1" applyBorder="1"/>
    <xf numFmtId="0" fontId="0" fillId="0" borderId="0" xfId="0"/>
    <xf numFmtId="0" fontId="0" fillId="0" borderId="0" xfId="0"/>
    <xf numFmtId="0" fontId="0" fillId="0" borderId="0" xfId="0" applyFill="1" applyBorder="1"/>
    <xf numFmtId="0" fontId="22" fillId="47" borderId="33" xfId="66" applyNumberFormat="1" applyFont="1" applyFill="1" applyBorder="1" applyAlignment="1"/>
    <xf numFmtId="0" fontId="0" fillId="0" borderId="0" xfId="0"/>
    <xf numFmtId="0" fontId="0" fillId="0" borderId="0" xfId="0" applyFill="1" applyBorder="1"/>
    <xf numFmtId="0" fontId="0" fillId="0" borderId="0" xfId="0"/>
    <xf numFmtId="0" fontId="0" fillId="0" borderId="0" xfId="0"/>
    <xf numFmtId="0" fontId="0" fillId="0" borderId="0" xfId="0" applyFill="1" applyBorder="1"/>
    <xf numFmtId="0" fontId="22" fillId="47" borderId="33" xfId="62" applyNumberFormat="1" applyFont="1" applyFill="1" applyBorder="1" applyAlignment="1"/>
    <xf numFmtId="0" fontId="0" fillId="0" borderId="0" xfId="0"/>
    <xf numFmtId="0" fontId="0" fillId="0" borderId="0" xfId="0" applyFill="1" applyBorder="1"/>
    <xf numFmtId="0" fontId="41" fillId="46" borderId="0" xfId="0" applyFont="1" applyFill="1" applyBorder="1" applyAlignment="1">
      <alignment horizontal="left" vertical="center"/>
    </xf>
    <xf numFmtId="0" fontId="41" fillId="46" borderId="0" xfId="0" applyFont="1" applyFill="1" applyBorder="1" applyAlignment="1">
      <alignment horizontal="center" vertical="center"/>
    </xf>
    <xf numFmtId="0" fontId="0" fillId="0" borderId="0" xfId="0"/>
    <xf numFmtId="0" fontId="58" fillId="0" borderId="0" xfId="66"/>
    <xf numFmtId="0" fontId="0" fillId="0" borderId="0" xfId="0"/>
    <xf numFmtId="0" fontId="0" fillId="0" borderId="0" xfId="0" applyFill="1" applyBorder="1"/>
    <xf numFmtId="0" fontId="66" fillId="48" borderId="29" xfId="66" applyFont="1" applyFill="1" applyBorder="1" applyAlignment="1">
      <alignment horizontal="center" wrapText="1"/>
    </xf>
    <xf numFmtId="0" fontId="66" fillId="48" borderId="30" xfId="66" applyFont="1" applyFill="1" applyBorder="1" applyAlignment="1">
      <alignment horizontal="center" wrapText="1"/>
    </xf>
    <xf numFmtId="0" fontId="0" fillId="0" borderId="0" xfId="0"/>
    <xf numFmtId="0" fontId="0" fillId="0" borderId="0" xfId="0" applyFill="1" applyBorder="1"/>
    <xf numFmtId="0" fontId="66" fillId="48" borderId="29" xfId="66" applyFont="1" applyFill="1" applyBorder="1" applyAlignment="1">
      <alignment horizontal="center" wrapText="1"/>
    </xf>
    <xf numFmtId="0" fontId="66" fillId="48" borderId="30" xfId="66" applyFont="1" applyFill="1" applyBorder="1" applyAlignment="1">
      <alignment horizontal="center" wrapText="1"/>
    </xf>
    <xf numFmtId="0" fontId="0" fillId="0" borderId="0" xfId="0"/>
    <xf numFmtId="0" fontId="0" fillId="0" borderId="0" xfId="0" applyFill="1" applyBorder="1"/>
    <xf numFmtId="0" fontId="0" fillId="0" borderId="0" xfId="0"/>
    <xf numFmtId="0" fontId="0" fillId="0" borderId="0" xfId="0"/>
    <xf numFmtId="0" fontId="0" fillId="0" borderId="0" xfId="0" applyFill="1" applyBorder="1"/>
    <xf numFmtId="0" fontId="0" fillId="0" borderId="0" xfId="0"/>
    <xf numFmtId="0" fontId="63" fillId="0" borderId="0" xfId="69"/>
    <xf numFmtId="0" fontId="0" fillId="0" borderId="0" xfId="0"/>
    <xf numFmtId="170" fontId="0" fillId="0" borderId="0" xfId="70" applyNumberFormat="1" applyFont="1"/>
    <xf numFmtId="0" fontId="0" fillId="0" borderId="0" xfId="0"/>
    <xf numFmtId="0" fontId="0" fillId="0" borderId="0" xfId="0"/>
    <xf numFmtId="0" fontId="0" fillId="0" borderId="0" xfId="0"/>
    <xf numFmtId="0" fontId="22" fillId="0" borderId="0" xfId="0" applyNumberFormat="1" applyFont="1" applyFill="1" applyBorder="1" applyAlignment="1"/>
    <xf numFmtId="0" fontId="22" fillId="47" borderId="33" xfId="0" applyNumberFormat="1" applyFont="1" applyFill="1" applyBorder="1" applyAlignment="1"/>
    <xf numFmtId="0" fontId="0" fillId="0" borderId="0" xfId="0"/>
    <xf numFmtId="0" fontId="0" fillId="0" borderId="0" xfId="0"/>
    <xf numFmtId="0" fontId="0" fillId="0" borderId="0" xfId="0"/>
    <xf numFmtId="0" fontId="0" fillId="0" borderId="0" xfId="0"/>
    <xf numFmtId="0" fontId="0" fillId="0" borderId="0" xfId="0"/>
    <xf numFmtId="0" fontId="0" fillId="0" borderId="0" xfId="0" applyAlignment="1">
      <alignment horizontal="left"/>
    </xf>
    <xf numFmtId="0" fontId="0" fillId="0" borderId="0" xfId="0" applyAlignment="1">
      <alignment horizontal="left" indent="1"/>
    </xf>
    <xf numFmtId="0" fontId="0" fillId="0" borderId="0" xfId="0"/>
    <xf numFmtId="0" fontId="0" fillId="0" borderId="0" xfId="0" applyAlignment="1">
      <alignment horizontal="left"/>
    </xf>
    <xf numFmtId="0" fontId="0" fillId="0" borderId="0" xfId="0" applyAlignment="1">
      <alignment horizontal="left" indent="1"/>
    </xf>
    <xf numFmtId="0" fontId="0" fillId="0" borderId="0" xfId="0"/>
    <xf numFmtId="0" fontId="0" fillId="0" borderId="0" xfId="0"/>
    <xf numFmtId="2" fontId="18" fillId="0" borderId="0" xfId="0" applyNumberFormat="1" applyFont="1" applyAlignment="1">
      <alignment horizontal="center"/>
    </xf>
    <xf numFmtId="0" fontId="22" fillId="47" borderId="33" xfId="0" applyNumberFormat="1" applyFont="1" applyFill="1" applyBorder="1" applyAlignment="1"/>
    <xf numFmtId="0" fontId="0" fillId="0" borderId="0" xfId="0"/>
    <xf numFmtId="0" fontId="0" fillId="0" borderId="0" xfId="0"/>
    <xf numFmtId="0" fontId="0" fillId="0" borderId="0" xfId="0"/>
    <xf numFmtId="0" fontId="18" fillId="0" borderId="0" xfId="0" applyFont="1" applyAlignment="1">
      <alignment horizontal="center"/>
    </xf>
    <xf numFmtId="0" fontId="0" fillId="0" borderId="0" xfId="0"/>
    <xf numFmtId="0" fontId="0" fillId="0" borderId="0" xfId="0"/>
    <xf numFmtId="0" fontId="0" fillId="0" borderId="0" xfId="0"/>
    <xf numFmtId="0" fontId="0" fillId="0" borderId="0" xfId="0"/>
    <xf numFmtId="0" fontId="18" fillId="0" borderId="0" xfId="0" applyFont="1" applyAlignment="1">
      <alignment horizontal="center"/>
    </xf>
    <xf numFmtId="0" fontId="0" fillId="0" borderId="0" xfId="0"/>
    <xf numFmtId="0" fontId="0" fillId="0" borderId="0" xfId="0"/>
    <xf numFmtId="0" fontId="16" fillId="0" borderId="0" xfId="0" applyFont="1"/>
    <xf numFmtId="0" fontId="0" fillId="0" borderId="0" xfId="0" applyAlignment="1">
      <alignment wrapText="1"/>
    </xf>
    <xf numFmtId="0" fontId="69" fillId="0" borderId="0" xfId="0" applyFont="1"/>
    <xf numFmtId="0" fontId="69" fillId="0" borderId="0" xfId="0" applyFont="1" applyAlignment="1"/>
    <xf numFmtId="0" fontId="70" fillId="0" borderId="0" xfId="0" applyFont="1"/>
    <xf numFmtId="0" fontId="26" fillId="38" borderId="14" xfId="0" applyFont="1" applyFill="1" applyBorder="1" applyAlignment="1">
      <alignment vertical="top" wrapText="1"/>
    </xf>
    <xf numFmtId="0" fontId="26" fillId="38" borderId="15" xfId="0" applyFont="1" applyFill="1" applyBorder="1" applyAlignment="1">
      <alignment vertical="top" wrapText="1"/>
    </xf>
    <xf numFmtId="0" fontId="26" fillId="38" borderId="16" xfId="0" applyFont="1" applyFill="1" applyBorder="1" applyAlignment="1">
      <alignment vertical="top" wrapText="1"/>
    </xf>
    <xf numFmtId="0" fontId="20" fillId="33" borderId="10" xfId="0" applyFont="1" applyFill="1" applyBorder="1" applyAlignment="1">
      <alignment horizontal="right" vertical="top" wrapText="1"/>
    </xf>
    <xf numFmtId="0" fontId="20" fillId="33" borderId="11" xfId="0" applyFont="1" applyFill="1" applyBorder="1" applyAlignment="1">
      <alignment horizontal="right" vertical="top" wrapText="1"/>
    </xf>
    <xf numFmtId="0" fontId="21" fillId="33" borderId="10" xfId="0" applyFont="1" applyFill="1" applyBorder="1" applyAlignment="1">
      <alignment vertical="top" wrapText="1"/>
    </xf>
    <xf numFmtId="0" fontId="21" fillId="33" borderId="11" xfId="0" applyFont="1" applyFill="1" applyBorder="1" applyAlignment="1">
      <alignment vertical="top" wrapText="1"/>
    </xf>
    <xf numFmtId="0" fontId="21" fillId="33" borderId="12" xfId="0" applyFont="1" applyFill="1" applyBorder="1" applyAlignment="1">
      <alignment vertical="top" wrapText="1"/>
    </xf>
    <xf numFmtId="0" fontId="20" fillId="34" borderId="10" xfId="0" applyFont="1" applyFill="1" applyBorder="1" applyAlignment="1">
      <alignment horizontal="right" vertical="center" wrapText="1"/>
    </xf>
    <xf numFmtId="0" fontId="20" fillId="34" borderId="11" xfId="0" applyFont="1" applyFill="1" applyBorder="1" applyAlignment="1">
      <alignment horizontal="right" vertical="center" wrapText="1"/>
    </xf>
    <xf numFmtId="0" fontId="26" fillId="35" borderId="14" xfId="0" applyFont="1" applyFill="1" applyBorder="1" applyAlignment="1">
      <alignment vertical="top" wrapText="1"/>
    </xf>
    <xf numFmtId="0" fontId="26" fillId="35" borderId="15" xfId="0" applyFont="1" applyFill="1" applyBorder="1" applyAlignment="1">
      <alignment vertical="top" wrapText="1"/>
    </xf>
    <xf numFmtId="0" fontId="26" fillId="35" borderId="16" xfId="0" applyFont="1" applyFill="1" applyBorder="1" applyAlignment="1">
      <alignment vertical="top" wrapText="1"/>
    </xf>
    <xf numFmtId="0" fontId="34" fillId="41" borderId="10" xfId="0" applyFont="1" applyFill="1" applyBorder="1" applyAlignment="1">
      <alignment vertical="top" wrapText="1"/>
    </xf>
    <xf numFmtId="0" fontId="34" fillId="41" borderId="11" xfId="0" applyFont="1" applyFill="1" applyBorder="1" applyAlignment="1">
      <alignment vertical="top" wrapText="1"/>
    </xf>
    <xf numFmtId="0" fontId="34" fillId="41" borderId="12" xfId="0" applyFont="1" applyFill="1" applyBorder="1" applyAlignment="1">
      <alignment vertical="top" wrapText="1"/>
    </xf>
    <xf numFmtId="0" fontId="32" fillId="42" borderId="10" xfId="0" applyFont="1" applyFill="1" applyBorder="1" applyAlignment="1">
      <alignment horizontal="right" vertical="center" wrapText="1"/>
    </xf>
    <xf numFmtId="0" fontId="32" fillId="42" borderId="12" xfId="0" applyFont="1" applyFill="1" applyBorder="1" applyAlignment="1">
      <alignment horizontal="right" vertical="center" wrapText="1"/>
    </xf>
    <xf numFmtId="0" fontId="32" fillId="41" borderId="10" xfId="0" applyFont="1" applyFill="1" applyBorder="1" applyAlignment="1">
      <alignment horizontal="right" vertical="top" wrapText="1"/>
    </xf>
    <xf numFmtId="0" fontId="32" fillId="41" borderId="12" xfId="0" applyFont="1" applyFill="1" applyBorder="1" applyAlignment="1">
      <alignment horizontal="right" vertical="top" wrapText="1"/>
    </xf>
    <xf numFmtId="0" fontId="33" fillId="41" borderId="10" xfId="0" applyFont="1" applyFill="1" applyBorder="1" applyAlignment="1">
      <alignment vertical="top" wrapText="1"/>
    </xf>
    <xf numFmtId="0" fontId="33" fillId="41" borderId="11" xfId="0" applyFont="1" applyFill="1" applyBorder="1" applyAlignment="1">
      <alignment vertical="top" wrapText="1"/>
    </xf>
    <xf numFmtId="0" fontId="33" fillId="41" borderId="12" xfId="0" applyFont="1" applyFill="1" applyBorder="1" applyAlignment="1">
      <alignment vertical="top" wrapText="1"/>
    </xf>
    <xf numFmtId="0" fontId="0" fillId="0" borderId="0" xfId="0" applyAlignment="1">
      <alignment horizontal="center"/>
    </xf>
    <xf numFmtId="0" fontId="18" fillId="0" borderId="0" xfId="0" applyFont="1" applyAlignment="1">
      <alignment horizontal="center"/>
    </xf>
    <xf numFmtId="0" fontId="42" fillId="46" borderId="21" xfId="43" applyFont="1" applyFill="1" applyBorder="1" applyAlignment="1">
      <alignment horizontal="center" vertical="center" wrapText="1"/>
    </xf>
    <xf numFmtId="0" fontId="42" fillId="46" borderId="22" xfId="43" applyFont="1" applyFill="1" applyBorder="1" applyAlignment="1">
      <alignment horizontal="center" vertical="center" wrapText="1"/>
    </xf>
    <xf numFmtId="0" fontId="42" fillId="46" borderId="21" xfId="44" applyFont="1" applyFill="1" applyBorder="1" applyAlignment="1">
      <alignment horizontal="center" vertical="center" wrapText="1"/>
    </xf>
    <xf numFmtId="0" fontId="42" fillId="46" borderId="23" xfId="44" applyFont="1" applyFill="1" applyBorder="1" applyAlignment="1">
      <alignment horizontal="center" vertical="center" wrapText="1"/>
    </xf>
    <xf numFmtId="0" fontId="42" fillId="46" borderId="22" xfId="44" applyFont="1" applyFill="1" applyBorder="1" applyAlignment="1">
      <alignment horizontal="center" vertical="center" wrapText="1"/>
    </xf>
    <xf numFmtId="0" fontId="43" fillId="0" borderId="21" xfId="45" applyFont="1" applyFill="1" applyBorder="1" applyAlignment="1">
      <alignment horizontal="center" wrapText="1"/>
    </xf>
    <xf numFmtId="0" fontId="43" fillId="0" borderId="22" xfId="45" applyFont="1" applyFill="1" applyBorder="1" applyAlignment="1">
      <alignment horizontal="center" wrapText="1"/>
    </xf>
    <xf numFmtId="0" fontId="43" fillId="0" borderId="21" xfId="46" applyFont="1" applyFill="1" applyBorder="1" applyAlignment="1">
      <alignment horizontal="center" wrapText="1"/>
    </xf>
    <xf numFmtId="0" fontId="43" fillId="0" borderId="22" xfId="46" applyFont="1" applyFill="1" applyBorder="1" applyAlignment="1">
      <alignment horizontal="center" wrapText="1"/>
    </xf>
    <xf numFmtId="0" fontId="42" fillId="0" borderId="0" xfId="46" applyFont="1" applyFill="1" applyAlignment="1">
      <alignment horizontal="left" vertical="top" wrapText="1"/>
    </xf>
    <xf numFmtId="0" fontId="42" fillId="0" borderId="21" xfId="47" applyFont="1" applyBorder="1" applyAlignment="1">
      <alignment horizontal="center" wrapText="1"/>
    </xf>
    <xf numFmtId="0" fontId="42" fillId="0" borderId="22" xfId="47" applyFont="1" applyBorder="1" applyAlignment="1">
      <alignment horizontal="center" wrapText="1"/>
    </xf>
    <xf numFmtId="0" fontId="42" fillId="0" borderId="21" xfId="48" applyFont="1" applyBorder="1" applyAlignment="1">
      <alignment horizontal="center" wrapText="1"/>
    </xf>
    <xf numFmtId="0" fontId="42" fillId="0" borderId="22" xfId="48" applyFont="1" applyBorder="1" applyAlignment="1">
      <alignment horizontal="center" wrapText="1"/>
    </xf>
    <xf numFmtId="0" fontId="42" fillId="0" borderId="23" xfId="48" applyFont="1" applyBorder="1" applyAlignment="1">
      <alignment horizontal="center" wrapText="1"/>
    </xf>
    <xf numFmtId="0" fontId="55" fillId="0" borderId="0" xfId="0" applyFont="1" applyAlignment="1">
      <alignment horizontal="center"/>
    </xf>
    <xf numFmtId="0" fontId="22" fillId="0" borderId="0" xfId="0" applyFont="1" applyFill="1" applyBorder="1" applyAlignment="1">
      <alignment horizontal="center"/>
    </xf>
    <xf numFmtId="0" fontId="23" fillId="34" borderId="10" xfId="0" applyFont="1" applyFill="1" applyBorder="1" applyAlignment="1">
      <alignment horizontal="center" vertical="top" wrapText="1"/>
    </xf>
    <xf numFmtId="0" fontId="23" fillId="34" borderId="11" xfId="0" applyFont="1" applyFill="1" applyBorder="1" applyAlignment="1">
      <alignment horizontal="center" vertical="top" wrapText="1"/>
    </xf>
    <xf numFmtId="0" fontId="23" fillId="34" borderId="12" xfId="0" applyFont="1" applyFill="1" applyBorder="1" applyAlignment="1">
      <alignment horizontal="center" vertical="top" wrapText="1"/>
    </xf>
    <xf numFmtId="0" fontId="23" fillId="34" borderId="14" xfId="0" applyFont="1" applyFill="1" applyBorder="1" applyAlignment="1">
      <alignment horizontal="center" vertical="top" wrapText="1"/>
    </xf>
    <xf numFmtId="0" fontId="23" fillId="34" borderId="16" xfId="0" applyFont="1" applyFill="1" applyBorder="1" applyAlignment="1">
      <alignment horizontal="center" vertical="top" wrapText="1"/>
    </xf>
    <xf numFmtId="0" fontId="20" fillId="34" borderId="12" xfId="0" applyFont="1" applyFill="1" applyBorder="1" applyAlignment="1">
      <alignment horizontal="right" vertical="center" wrapText="1"/>
    </xf>
    <xf numFmtId="0" fontId="20" fillId="34" borderId="17" xfId="0" applyFont="1" applyFill="1" applyBorder="1" applyAlignment="1">
      <alignment horizontal="right" vertical="center" wrapText="1"/>
    </xf>
    <xf numFmtId="0" fontId="20" fillId="34" borderId="18" xfId="0" applyFont="1" applyFill="1" applyBorder="1" applyAlignment="1">
      <alignment horizontal="right" vertical="center" wrapText="1"/>
    </xf>
    <xf numFmtId="0" fontId="20" fillId="34" borderId="19" xfId="0" applyFont="1" applyFill="1" applyBorder="1" applyAlignment="1">
      <alignment horizontal="right" vertical="center" wrapText="1"/>
    </xf>
    <xf numFmtId="0" fontId="20" fillId="34" borderId="20" xfId="0" applyFont="1" applyFill="1" applyBorder="1" applyAlignment="1">
      <alignment horizontal="right" vertical="center" wrapText="1"/>
    </xf>
    <xf numFmtId="0" fontId="20" fillId="33" borderId="12" xfId="0" applyFont="1" applyFill="1" applyBorder="1" applyAlignment="1">
      <alignment horizontal="right" vertical="top" wrapText="1"/>
    </xf>
    <xf numFmtId="0" fontId="23" fillId="33" borderId="10" xfId="0" applyFont="1" applyFill="1" applyBorder="1" applyAlignment="1">
      <alignment vertical="top" wrapText="1"/>
    </xf>
    <xf numFmtId="0" fontId="23" fillId="33" borderId="11" xfId="0" applyFont="1" applyFill="1" applyBorder="1" applyAlignment="1">
      <alignment vertical="top" wrapText="1"/>
    </xf>
    <xf numFmtId="0" fontId="23" fillId="33" borderId="12" xfId="0" applyFont="1" applyFill="1" applyBorder="1" applyAlignment="1">
      <alignment vertical="top" wrapText="1"/>
    </xf>
    <xf numFmtId="0" fontId="21" fillId="34" borderId="10" xfId="0" applyFont="1" applyFill="1" applyBorder="1" applyAlignment="1">
      <alignment horizontal="center" vertical="top" wrapText="1"/>
    </xf>
    <xf numFmtId="0" fontId="21" fillId="34" borderId="11" xfId="0" applyFont="1" applyFill="1" applyBorder="1" applyAlignment="1">
      <alignment horizontal="center" vertical="top" wrapText="1"/>
    </xf>
    <xf numFmtId="0" fontId="21" fillId="34" borderId="12" xfId="0" applyFont="1" applyFill="1" applyBorder="1" applyAlignment="1">
      <alignment horizontal="center" vertical="top"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center"/>
    </xf>
    <xf numFmtId="0" fontId="67" fillId="48" borderId="29" xfId="63" applyFont="1" applyFill="1" applyBorder="1" applyAlignment="1">
      <alignment horizontal="center"/>
    </xf>
    <xf numFmtId="0" fontId="67" fillId="48" borderId="30" xfId="63" applyFont="1" applyFill="1" applyBorder="1" applyAlignment="1">
      <alignment horizontal="center"/>
    </xf>
  </cellXfs>
  <cellStyles count="7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Milliers 2" xfId="54"/>
    <cellStyle name="Motif" xfId="57"/>
    <cellStyle name="Motif 2" xfId="58"/>
    <cellStyle name="Neutre" xfId="8" builtinId="28" customBuiltin="1"/>
    <cellStyle name="Normal" xfId="0" builtinId="0"/>
    <cellStyle name="Normal 11 2" xfId="43"/>
    <cellStyle name="Normal 2" xfId="42"/>
    <cellStyle name="Normal 2 2" xfId="59"/>
    <cellStyle name="Normal 2 3" xfId="60"/>
    <cellStyle name="Normal 2 3 2" xfId="61"/>
    <cellStyle name="Normal 2 4" xfId="62"/>
    <cellStyle name="Normal 3" xfId="63"/>
    <cellStyle name="Normal 3 2" xfId="64"/>
    <cellStyle name="Normal 3 3" xfId="65"/>
    <cellStyle name="Normal 3 4" xfId="66"/>
    <cellStyle name="Normal 4" xfId="67"/>
    <cellStyle name="Normal 5" xfId="68"/>
    <cellStyle name="Normal 5 2" xfId="69"/>
    <cellStyle name="Normal 5 3" xfId="71"/>
    <cellStyle name="Normal 50" xfId="44"/>
    <cellStyle name="Normal 51" xfId="45"/>
    <cellStyle name="Normal 52" xfId="47"/>
    <cellStyle name="Normal 54" xfId="48"/>
    <cellStyle name="Normal 55" xfId="46"/>
    <cellStyle name="Normal 57" xfId="55"/>
    <cellStyle name="Normal 58" xfId="56"/>
    <cellStyle name="Normal 61" xfId="50"/>
    <cellStyle name="Normal 62" xfId="51"/>
    <cellStyle name="Normal 63" xfId="53"/>
    <cellStyle name="Normal 64" xfId="52"/>
    <cellStyle name="Pourcentage" xfId="70" builtinId="5"/>
    <cellStyle name="Pourcentage 2" xfId="49"/>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00A0E1"/>
      <color rgb="FFF59100"/>
      <color rgb="FF142882"/>
      <color rgb="FF292929"/>
      <color rgb="FF808080"/>
      <color rgb="FFB2B2B2"/>
      <color rgb="FFBE73AF"/>
      <color rgb="FF5F5F5F"/>
      <color rgb="FF4D4D4D"/>
      <color rgb="FF64B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16.xml"/><Relationship Id="rId21" Type="http://schemas.openxmlformats.org/officeDocument/2006/relationships/worksheet" Target="worksheets/sheet13.xml"/><Relationship Id="rId42" Type="http://schemas.openxmlformats.org/officeDocument/2006/relationships/chartsheet" Target="chartsheets/sheet17.xml"/><Relationship Id="rId47" Type="http://schemas.openxmlformats.org/officeDocument/2006/relationships/worksheet" Target="worksheets/sheet28.xml"/><Relationship Id="rId63" Type="http://schemas.openxmlformats.org/officeDocument/2006/relationships/chartsheet" Target="chartsheets/sheet27.xml"/><Relationship Id="rId68" Type="http://schemas.openxmlformats.org/officeDocument/2006/relationships/worksheet" Target="worksheets/sheet38.xml"/><Relationship Id="rId84" Type="http://schemas.openxmlformats.org/officeDocument/2006/relationships/worksheet" Target="worksheets/sheet44.xml"/><Relationship Id="rId89" Type="http://schemas.openxmlformats.org/officeDocument/2006/relationships/chartsheet" Target="chartsheets/sheet44.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9.xml"/><Relationship Id="rId29" Type="http://schemas.openxmlformats.org/officeDocument/2006/relationships/worksheet" Target="worksheets/sheet19.xml"/><Relationship Id="rId107" Type="http://schemas.openxmlformats.org/officeDocument/2006/relationships/worksheet" Target="worksheets/sheet52.xml"/><Relationship Id="rId11" Type="http://schemas.openxmlformats.org/officeDocument/2006/relationships/worksheet" Target="worksheets/sheet6.xml"/><Relationship Id="rId24" Type="http://schemas.openxmlformats.org/officeDocument/2006/relationships/chartsheet" Target="chartsheets/sheet10.xml"/><Relationship Id="rId32" Type="http://schemas.openxmlformats.org/officeDocument/2006/relationships/chartsheet" Target="chartsheets/sheet12.xml"/><Relationship Id="rId37" Type="http://schemas.openxmlformats.org/officeDocument/2006/relationships/worksheet" Target="worksheets/sheet23.xml"/><Relationship Id="rId40" Type="http://schemas.openxmlformats.org/officeDocument/2006/relationships/chartsheet" Target="chartsheets/sheet16.xml"/><Relationship Id="rId45" Type="http://schemas.openxmlformats.org/officeDocument/2006/relationships/worksheet" Target="worksheets/sheet27.xml"/><Relationship Id="rId53" Type="http://schemas.openxmlformats.org/officeDocument/2006/relationships/worksheet" Target="worksheets/sheet31.xml"/><Relationship Id="rId58" Type="http://schemas.openxmlformats.org/officeDocument/2006/relationships/chartsheet" Target="chartsheets/sheet25.xml"/><Relationship Id="rId66" Type="http://schemas.openxmlformats.org/officeDocument/2006/relationships/chartsheet" Target="chartsheets/sheet29.xml"/><Relationship Id="rId74" Type="http://schemas.openxmlformats.org/officeDocument/2006/relationships/chartsheet" Target="chartsheets/sheet34.xml"/><Relationship Id="rId79" Type="http://schemas.openxmlformats.org/officeDocument/2006/relationships/chartsheet" Target="chartsheets/sheet37.xml"/><Relationship Id="rId87" Type="http://schemas.openxmlformats.org/officeDocument/2006/relationships/chartsheet" Target="chartsheets/sheet42.xml"/><Relationship Id="rId102" Type="http://schemas.openxmlformats.org/officeDocument/2006/relationships/worksheet" Target="worksheets/sheet48.xml"/><Relationship Id="rId110" Type="http://schemas.openxmlformats.org/officeDocument/2006/relationships/theme" Target="theme/theme1.xml"/><Relationship Id="rId5" Type="http://schemas.openxmlformats.org/officeDocument/2006/relationships/worksheet" Target="worksheets/sheet3.xml"/><Relationship Id="rId61" Type="http://schemas.openxmlformats.org/officeDocument/2006/relationships/chartsheet" Target="chartsheets/sheet26.xml"/><Relationship Id="rId82" Type="http://schemas.openxmlformats.org/officeDocument/2006/relationships/worksheet" Target="worksheets/sheet43.xml"/><Relationship Id="rId90" Type="http://schemas.openxmlformats.org/officeDocument/2006/relationships/chartsheet" Target="chartsheets/sheet45.xml"/><Relationship Id="rId95" Type="http://schemas.openxmlformats.org/officeDocument/2006/relationships/chartsheet" Target="chartsheets/sheet49.xml"/><Relationship Id="rId19" Type="http://schemas.openxmlformats.org/officeDocument/2006/relationships/chartsheet" Target="chartsheets/sheet8.xml"/><Relationship Id="rId14" Type="http://schemas.openxmlformats.org/officeDocument/2006/relationships/worksheet" Target="worksheets/sheet7.xml"/><Relationship Id="rId22" Type="http://schemas.openxmlformats.org/officeDocument/2006/relationships/chartsheet" Target="chartsheets/sheet9.xml"/><Relationship Id="rId27" Type="http://schemas.openxmlformats.org/officeDocument/2006/relationships/worksheet" Target="worksheets/sheet17.xml"/><Relationship Id="rId30" Type="http://schemas.openxmlformats.org/officeDocument/2006/relationships/worksheet" Target="worksheets/sheet20.xml"/><Relationship Id="rId35" Type="http://schemas.openxmlformats.org/officeDocument/2006/relationships/worksheet" Target="worksheets/sheet22.xml"/><Relationship Id="rId43" Type="http://schemas.openxmlformats.org/officeDocument/2006/relationships/worksheet" Target="worksheets/sheet26.xml"/><Relationship Id="rId48" Type="http://schemas.openxmlformats.org/officeDocument/2006/relationships/chartsheet" Target="chartsheets/sheet20.xml"/><Relationship Id="rId56" Type="http://schemas.openxmlformats.org/officeDocument/2006/relationships/chartsheet" Target="chartsheets/sheet24.xml"/><Relationship Id="rId64" Type="http://schemas.openxmlformats.org/officeDocument/2006/relationships/worksheet" Target="worksheets/sheet37.xml"/><Relationship Id="rId69" Type="http://schemas.openxmlformats.org/officeDocument/2006/relationships/chartsheet" Target="chartsheets/sheet31.xml"/><Relationship Id="rId77" Type="http://schemas.openxmlformats.org/officeDocument/2006/relationships/worksheet" Target="worksheets/sheet42.xml"/><Relationship Id="rId100" Type="http://schemas.openxmlformats.org/officeDocument/2006/relationships/worksheet" Target="worksheets/sheet47.xml"/><Relationship Id="rId105" Type="http://schemas.openxmlformats.org/officeDocument/2006/relationships/worksheet" Target="worksheets/sheet50.xml"/><Relationship Id="rId113" Type="http://schemas.openxmlformats.org/officeDocument/2006/relationships/calcChain" Target="calcChain.xml"/><Relationship Id="rId8" Type="http://schemas.openxmlformats.org/officeDocument/2006/relationships/chartsheet" Target="chartsheets/sheet4.xml"/><Relationship Id="rId51" Type="http://schemas.openxmlformats.org/officeDocument/2006/relationships/worksheet" Target="worksheets/sheet30.xml"/><Relationship Id="rId72" Type="http://schemas.openxmlformats.org/officeDocument/2006/relationships/worksheet" Target="worksheets/sheet40.xml"/><Relationship Id="rId80" Type="http://schemas.openxmlformats.org/officeDocument/2006/relationships/chartsheet" Target="chartsheets/sheet38.xml"/><Relationship Id="rId85" Type="http://schemas.openxmlformats.org/officeDocument/2006/relationships/chartsheet" Target="chartsheets/sheet41.xml"/><Relationship Id="rId93" Type="http://schemas.openxmlformats.org/officeDocument/2006/relationships/worksheet" Target="worksheets/sheet46.xml"/><Relationship Id="rId98" Type="http://schemas.openxmlformats.org/officeDocument/2006/relationships/chartsheet" Target="chartsheets/sheet52.xml"/><Relationship Id="rId3" Type="http://schemas.openxmlformats.org/officeDocument/2006/relationships/chartsheet" Target="chartsheets/sheet1.xml"/><Relationship Id="rId12" Type="http://schemas.openxmlformats.org/officeDocument/2006/relationships/chartsheet" Target="chartsheets/sheet6.xml"/><Relationship Id="rId17" Type="http://schemas.openxmlformats.org/officeDocument/2006/relationships/worksheet" Target="worksheets/sheet10.xml"/><Relationship Id="rId25" Type="http://schemas.openxmlformats.org/officeDocument/2006/relationships/worksheet" Target="worksheets/sheet15.xml"/><Relationship Id="rId33" Type="http://schemas.openxmlformats.org/officeDocument/2006/relationships/worksheet" Target="worksheets/sheet21.xml"/><Relationship Id="rId38" Type="http://schemas.openxmlformats.org/officeDocument/2006/relationships/chartsheet" Target="chartsheets/sheet15.xml"/><Relationship Id="rId46" Type="http://schemas.openxmlformats.org/officeDocument/2006/relationships/chartsheet" Target="chartsheets/sheet19.xml"/><Relationship Id="rId59" Type="http://schemas.openxmlformats.org/officeDocument/2006/relationships/worksheet" Target="worksheets/sheet34.xml"/><Relationship Id="rId67" Type="http://schemas.openxmlformats.org/officeDocument/2006/relationships/chartsheet" Target="chartsheets/sheet30.xml"/><Relationship Id="rId103" Type="http://schemas.openxmlformats.org/officeDocument/2006/relationships/chartsheet" Target="chartsheets/sheet55.xml"/><Relationship Id="rId108" Type="http://schemas.openxmlformats.org/officeDocument/2006/relationships/worksheet" Target="worksheets/sheet53.xml"/><Relationship Id="rId20" Type="http://schemas.openxmlformats.org/officeDocument/2006/relationships/worksheet" Target="worksheets/sheet12.xml"/><Relationship Id="rId41" Type="http://schemas.openxmlformats.org/officeDocument/2006/relationships/worksheet" Target="worksheets/sheet25.xml"/><Relationship Id="rId54" Type="http://schemas.openxmlformats.org/officeDocument/2006/relationships/chartsheet" Target="chartsheets/sheet23.xml"/><Relationship Id="rId62" Type="http://schemas.openxmlformats.org/officeDocument/2006/relationships/worksheet" Target="worksheets/sheet36.xml"/><Relationship Id="rId70" Type="http://schemas.openxmlformats.org/officeDocument/2006/relationships/worksheet" Target="worksheets/sheet39.xml"/><Relationship Id="rId75" Type="http://schemas.openxmlformats.org/officeDocument/2006/relationships/worksheet" Target="worksheets/sheet41.xml"/><Relationship Id="rId83" Type="http://schemas.openxmlformats.org/officeDocument/2006/relationships/chartsheet" Target="chartsheets/sheet40.xml"/><Relationship Id="rId88" Type="http://schemas.openxmlformats.org/officeDocument/2006/relationships/chartsheet" Target="chartsheets/sheet43.xml"/><Relationship Id="rId91" Type="http://schemas.openxmlformats.org/officeDocument/2006/relationships/chartsheet" Target="chartsheets/sheet46.xml"/><Relationship Id="rId96" Type="http://schemas.openxmlformats.org/officeDocument/2006/relationships/chartsheet" Target="chartsheets/sheet50.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3.xml"/><Relationship Id="rId15" Type="http://schemas.openxmlformats.org/officeDocument/2006/relationships/worksheet" Target="worksheets/sheet8.xml"/><Relationship Id="rId23" Type="http://schemas.openxmlformats.org/officeDocument/2006/relationships/worksheet" Target="worksheets/sheet14.xml"/><Relationship Id="rId28" Type="http://schemas.openxmlformats.org/officeDocument/2006/relationships/worksheet" Target="worksheets/sheet18.xml"/><Relationship Id="rId36" Type="http://schemas.openxmlformats.org/officeDocument/2006/relationships/chartsheet" Target="chartsheets/sheet14.xml"/><Relationship Id="rId49" Type="http://schemas.openxmlformats.org/officeDocument/2006/relationships/worksheet" Target="worksheets/sheet29.xml"/><Relationship Id="rId57" Type="http://schemas.openxmlformats.org/officeDocument/2006/relationships/worksheet" Target="worksheets/sheet33.xml"/><Relationship Id="rId106" Type="http://schemas.openxmlformats.org/officeDocument/2006/relationships/worksheet" Target="worksheets/sheet51.xml"/><Relationship Id="rId10" Type="http://schemas.openxmlformats.org/officeDocument/2006/relationships/chartsheet" Target="chartsheets/sheet5.xml"/><Relationship Id="rId31" Type="http://schemas.openxmlformats.org/officeDocument/2006/relationships/chartsheet" Target="chartsheets/sheet11.xml"/><Relationship Id="rId44" Type="http://schemas.openxmlformats.org/officeDocument/2006/relationships/chartsheet" Target="chartsheets/sheet18.xml"/><Relationship Id="rId52" Type="http://schemas.openxmlformats.org/officeDocument/2006/relationships/chartsheet" Target="chartsheets/sheet22.xml"/><Relationship Id="rId60" Type="http://schemas.openxmlformats.org/officeDocument/2006/relationships/worksheet" Target="worksheets/sheet35.xml"/><Relationship Id="rId65" Type="http://schemas.openxmlformats.org/officeDocument/2006/relationships/chartsheet" Target="chartsheets/sheet28.xml"/><Relationship Id="rId73" Type="http://schemas.openxmlformats.org/officeDocument/2006/relationships/chartsheet" Target="chartsheets/sheet33.xml"/><Relationship Id="rId78" Type="http://schemas.openxmlformats.org/officeDocument/2006/relationships/chartsheet" Target="chartsheets/sheet36.xml"/><Relationship Id="rId81" Type="http://schemas.openxmlformats.org/officeDocument/2006/relationships/chartsheet" Target="chartsheets/sheet39.xml"/><Relationship Id="rId86" Type="http://schemas.openxmlformats.org/officeDocument/2006/relationships/worksheet" Target="worksheets/sheet45.xml"/><Relationship Id="rId94" Type="http://schemas.openxmlformats.org/officeDocument/2006/relationships/chartsheet" Target="chartsheets/sheet48.xml"/><Relationship Id="rId99" Type="http://schemas.openxmlformats.org/officeDocument/2006/relationships/chartsheet" Target="chartsheets/sheet53.xml"/><Relationship Id="rId101" Type="http://schemas.openxmlformats.org/officeDocument/2006/relationships/chartsheet" Target="chartsheets/sheet54.xml"/><Relationship Id="rId4" Type="http://schemas.openxmlformats.org/officeDocument/2006/relationships/chartsheet" Target="chartsheets/sheet2.xml"/><Relationship Id="rId9" Type="http://schemas.openxmlformats.org/officeDocument/2006/relationships/worksheet" Target="worksheets/sheet5.xml"/><Relationship Id="rId13" Type="http://schemas.openxmlformats.org/officeDocument/2006/relationships/chartsheet" Target="chartsheets/sheet7.xml"/><Relationship Id="rId18" Type="http://schemas.openxmlformats.org/officeDocument/2006/relationships/worksheet" Target="worksheets/sheet11.xml"/><Relationship Id="rId39" Type="http://schemas.openxmlformats.org/officeDocument/2006/relationships/worksheet" Target="worksheets/sheet24.xml"/><Relationship Id="rId109" Type="http://schemas.openxmlformats.org/officeDocument/2006/relationships/externalLink" Target="externalLinks/externalLink1.xml"/><Relationship Id="rId34" Type="http://schemas.openxmlformats.org/officeDocument/2006/relationships/chartsheet" Target="chartsheets/sheet13.xml"/><Relationship Id="rId50" Type="http://schemas.openxmlformats.org/officeDocument/2006/relationships/chartsheet" Target="chartsheets/sheet21.xml"/><Relationship Id="rId55" Type="http://schemas.openxmlformats.org/officeDocument/2006/relationships/worksheet" Target="worksheets/sheet32.xml"/><Relationship Id="rId76" Type="http://schemas.openxmlformats.org/officeDocument/2006/relationships/chartsheet" Target="chartsheets/sheet35.xml"/><Relationship Id="rId97" Type="http://schemas.openxmlformats.org/officeDocument/2006/relationships/chartsheet" Target="chartsheets/sheet51.xml"/><Relationship Id="rId104" Type="http://schemas.openxmlformats.org/officeDocument/2006/relationships/worksheet" Target="worksheets/sheet49.xml"/><Relationship Id="rId7" Type="http://schemas.openxmlformats.org/officeDocument/2006/relationships/worksheet" Target="worksheets/sheet4.xml"/><Relationship Id="rId71" Type="http://schemas.openxmlformats.org/officeDocument/2006/relationships/chartsheet" Target="chartsheets/sheet32.xml"/><Relationship Id="rId92" Type="http://schemas.openxmlformats.org/officeDocument/2006/relationships/chartsheet" Target="chartsheets/sheet4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'G1 &amp; 2'!$C$27</c:f>
              <c:strCache>
                <c:ptCount val="1"/>
                <c:pt idx="0">
                  <c:v>France</c:v>
                </c:pt>
              </c:strCache>
            </c:strRef>
          </c:tx>
          <c:spPr>
            <a:ln w="38100">
              <a:solidFill>
                <a:srgbClr val="00A0E1"/>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2'!$D$27:$AY$27</c:f>
              <c:numCache>
                <c:formatCode>0\.0</c:formatCode>
                <c:ptCount val="48"/>
                <c:pt idx="0">
                  <c:v>69.834567174138257</c:v>
                </c:pt>
                <c:pt idx="1">
                  <c:v>70.656502721412323</c:v>
                </c:pt>
                <c:pt idx="2">
                  <c:v>73.617168487239056</c:v>
                </c:pt>
                <c:pt idx="3">
                  <c:v>76.062407873273798</c:v>
                </c:pt>
                <c:pt idx="4">
                  <c:v>80.66864097198588</c:v>
                </c:pt>
                <c:pt idx="5">
                  <c:v>79.461425048112915</c:v>
                </c:pt>
                <c:pt idx="6">
                  <c:v>79.176670591995148</c:v>
                </c:pt>
                <c:pt idx="7">
                  <c:v>82.01507601728035</c:v>
                </c:pt>
                <c:pt idx="8">
                  <c:v>85.552571526306295</c:v>
                </c:pt>
                <c:pt idx="9">
                  <c:v>87.771987609064965</c:v>
                </c:pt>
                <c:pt idx="10">
                  <c:v>89.196322515207953</c:v>
                </c:pt>
                <c:pt idx="11">
                  <c:v>89.210461646041068</c:v>
                </c:pt>
                <c:pt idx="12">
                  <c:v>95.302211210165851</c:v>
                </c:pt>
                <c:pt idx="13">
                  <c:v>95.020440956969551</c:v>
                </c:pt>
                <c:pt idx="14">
                  <c:v>95.349255040865216</c:v>
                </c:pt>
                <c:pt idx="15">
                  <c:v>97.390477757481548</c:v>
                </c:pt>
                <c:pt idx="16">
                  <c:v>97.338993027296709</c:v>
                </c:pt>
                <c:pt idx="17">
                  <c:v>97.589375565515184</c:v>
                </c:pt>
                <c:pt idx="18">
                  <c:v>99.589637280172596</c:v>
                </c:pt>
                <c:pt idx="19">
                  <c:v>102.23850968922933</c:v>
                </c:pt>
                <c:pt idx="20">
                  <c:v>102.92818482114923</c:v>
                </c:pt>
                <c:pt idx="21">
                  <c:v>102.87011005825202</c:v>
                </c:pt>
                <c:pt idx="22">
                  <c:v>101.84740748678196</c:v>
                </c:pt>
                <c:pt idx="23">
                  <c:v>102.40421400306991</c:v>
                </c:pt>
                <c:pt idx="24">
                  <c:v>103.6392398358132</c:v>
                </c:pt>
                <c:pt idx="25">
                  <c:v>105.98308991132195</c:v>
                </c:pt>
                <c:pt idx="26">
                  <c:v>104.53906825371074</c:v>
                </c:pt>
                <c:pt idx="27">
                  <c:v>104.75038885873853</c:v>
                </c:pt>
                <c:pt idx="28">
                  <c:v>104.97968798064127</c:v>
                </c:pt>
                <c:pt idx="29">
                  <c:v>103.47775968421459</c:v>
                </c:pt>
                <c:pt idx="30">
                  <c:v>103.32934871784875</c:v>
                </c:pt>
                <c:pt idx="31">
                  <c:v>102.95809792414545</c:v>
                </c:pt>
                <c:pt idx="32">
                  <c:v>103.05880349380018</c:v>
                </c:pt>
                <c:pt idx="33">
                  <c:v>100.55319835975246</c:v>
                </c:pt>
                <c:pt idx="34">
                  <c:v>99.086646127553564</c:v>
                </c:pt>
                <c:pt idx="35">
                  <c:v>97.879607088146429</c:v>
                </c:pt>
                <c:pt idx="36">
                  <c:v>99.333969179815938</c:v>
                </c:pt>
                <c:pt idx="37">
                  <c:v>97.809382113194687</c:v>
                </c:pt>
                <c:pt idx="38">
                  <c:v>96.297446777527298</c:v>
                </c:pt>
                <c:pt idx="39">
                  <c:v>92.404701470106488</c:v>
                </c:pt>
                <c:pt idx="40">
                  <c:v>91.028350781422048</c:v>
                </c:pt>
                <c:pt idx="41">
                  <c:v>91.793469177061397</c:v>
                </c:pt>
                <c:pt idx="42">
                  <c:v>91.851646354385267</c:v>
                </c:pt>
                <c:pt idx="43">
                  <c:v>92.73933646530746</c:v>
                </c:pt>
                <c:pt idx="44">
                  <c:v>93.219392048183749</c:v>
                </c:pt>
                <c:pt idx="45">
                  <c:v>93.279024649502688</c:v>
                </c:pt>
                <c:pt idx="46">
                  <c:v>93.062075433126537</c:v>
                </c:pt>
                <c:pt idx="47">
                  <c:v>93.340730179942355</c:v>
                </c:pt>
              </c:numCache>
            </c:numRef>
          </c:val>
          <c:smooth val="0"/>
          <c:extLst xmlns:c16r2="http://schemas.microsoft.com/office/drawing/2015/06/chart">
            <c:ext xmlns:c16="http://schemas.microsoft.com/office/drawing/2014/chart" uri="{C3380CC4-5D6E-409C-BE32-E72D297353CC}">
              <c16:uniqueId val="{00000000-31C0-4362-A128-6C158236443D}"/>
            </c:ext>
          </c:extLst>
        </c:ser>
        <c:ser>
          <c:idx val="1"/>
          <c:order val="1"/>
          <c:tx>
            <c:strRef>
              <c:f>'G1 &amp; 2'!$C$28</c:f>
              <c:strCache>
                <c:ptCount val="1"/>
                <c:pt idx="0">
                  <c:v>Germany</c:v>
                </c:pt>
              </c:strCache>
            </c:strRef>
          </c:tx>
          <c:spPr>
            <a:ln w="38100">
              <a:solidFill>
                <a:srgbClr val="142882"/>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2'!$D$28:$AY$28</c:f>
              <c:numCache>
                <c:formatCode>0\.0</c:formatCode>
                <c:ptCount val="48"/>
                <c:pt idx="0">
                  <c:v>71.946925870186547</c:v>
                </c:pt>
                <c:pt idx="1">
                  <c:v>72.372831759500059</c:v>
                </c:pt>
                <c:pt idx="2">
                  <c:v>74.175119677349215</c:v>
                </c:pt>
                <c:pt idx="3">
                  <c:v>76.151317334167729</c:v>
                </c:pt>
                <c:pt idx="4">
                  <c:v>79.946937045564781</c:v>
                </c:pt>
                <c:pt idx="5">
                  <c:v>80.744360924643544</c:v>
                </c:pt>
                <c:pt idx="6">
                  <c:v>82.509895524432949</c:v>
                </c:pt>
                <c:pt idx="7">
                  <c:v>85.000821062261963</c:v>
                </c:pt>
                <c:pt idx="8">
                  <c:v>86.936360026301443</c:v>
                </c:pt>
                <c:pt idx="9">
                  <c:v>89.026899577739769</c:v>
                </c:pt>
                <c:pt idx="10">
                  <c:v>89.758250358892894</c:v>
                </c:pt>
                <c:pt idx="11">
                  <c:v>89.181676624616557</c:v>
                </c:pt>
                <c:pt idx="12">
                  <c:v>90.39480173465553</c:v>
                </c:pt>
                <c:pt idx="13">
                  <c:v>90.874041605892188</c:v>
                </c:pt>
                <c:pt idx="14">
                  <c:v>91.369400928017768</c:v>
                </c:pt>
                <c:pt idx="15">
                  <c:v>91.789701055553408</c:v>
                </c:pt>
                <c:pt idx="16">
                  <c:v>91.119376185361432</c:v>
                </c:pt>
                <c:pt idx="17">
                  <c:v>91.699149908935581</c:v>
                </c:pt>
                <c:pt idx="18">
                  <c:v>92.989545680080639</c:v>
                </c:pt>
                <c:pt idx="19">
                  <c:v>95.385279835052842</c:v>
                </c:pt>
                <c:pt idx="20">
                  <c:v>97.09318255971229</c:v>
                </c:pt>
                <c:pt idx="21">
                  <c:v>99.169600714717063</c:v>
                </c:pt>
                <c:pt idx="22">
                  <c:v>98.306156363770128</c:v>
                </c:pt>
                <c:pt idx="23">
                  <c:v>99.746734732962167</c:v>
                </c:pt>
                <c:pt idx="24">
                  <c:v>101.59227393320275</c:v>
                </c:pt>
                <c:pt idx="25">
                  <c:v>103.31908272959706</c:v>
                </c:pt>
                <c:pt idx="26">
                  <c:v>102.78401321515994</c:v>
                </c:pt>
                <c:pt idx="27">
                  <c:v>103.99582206156393</c:v>
                </c:pt>
                <c:pt idx="28">
                  <c:v>102.89478538990149</c:v>
                </c:pt>
                <c:pt idx="29">
                  <c:v>101.34679070133839</c:v>
                </c:pt>
                <c:pt idx="30">
                  <c:v>101.08307148360184</c:v>
                </c:pt>
                <c:pt idx="31">
                  <c:v>101.52550943584299</c:v>
                </c:pt>
                <c:pt idx="32">
                  <c:v>99.954058982756791</c:v>
                </c:pt>
                <c:pt idx="33">
                  <c:v>97.756041547986101</c:v>
                </c:pt>
                <c:pt idx="34">
                  <c:v>96.226659292003575</c:v>
                </c:pt>
                <c:pt idx="35">
                  <c:v>95.646536930229388</c:v>
                </c:pt>
                <c:pt idx="36">
                  <c:v>96.532267127794881</c:v>
                </c:pt>
                <c:pt idx="37">
                  <c:v>96.946638495563874</c:v>
                </c:pt>
                <c:pt idx="38">
                  <c:v>96.241018807368761</c:v>
                </c:pt>
                <c:pt idx="39">
                  <c:v>90.912743560944875</c:v>
                </c:pt>
                <c:pt idx="40">
                  <c:v>90.600986701416801</c:v>
                </c:pt>
                <c:pt idx="41">
                  <c:v>92.316664412035038</c:v>
                </c:pt>
                <c:pt idx="42">
                  <c:v>92.645729512579251</c:v>
                </c:pt>
                <c:pt idx="43">
                  <c:v>93.011651221319923</c:v>
                </c:pt>
                <c:pt idx="44">
                  <c:v>93.549992086688519</c:v>
                </c:pt>
                <c:pt idx="45">
                  <c:v>93.398370752125828</c:v>
                </c:pt>
                <c:pt idx="46">
                  <c:v>94.472178154016987</c:v>
                </c:pt>
                <c:pt idx="47">
                  <c:v>94.366717728863009</c:v>
                </c:pt>
              </c:numCache>
            </c:numRef>
          </c:val>
          <c:smooth val="0"/>
          <c:extLst xmlns:c16r2="http://schemas.microsoft.com/office/drawing/2015/06/chart">
            <c:ext xmlns:c16="http://schemas.microsoft.com/office/drawing/2014/chart" uri="{C3380CC4-5D6E-409C-BE32-E72D297353CC}">
              <c16:uniqueId val="{00000001-31C0-4362-A128-6C158236443D}"/>
            </c:ext>
          </c:extLst>
        </c:ser>
        <c:ser>
          <c:idx val="2"/>
          <c:order val="2"/>
          <c:tx>
            <c:strRef>
              <c:f>'G1 &amp; 2'!$C$29</c:f>
              <c:strCache>
                <c:ptCount val="1"/>
                <c:pt idx="0">
                  <c:v>Italy</c:v>
                </c:pt>
              </c:strCache>
            </c:strRef>
          </c:tx>
          <c:spPr>
            <a:ln w="38100">
              <a:solidFill>
                <a:srgbClr val="F59100"/>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2'!$D$29:$AY$29</c:f>
              <c:numCache>
                <c:formatCode>0\.0</c:formatCode>
                <c:ptCount val="48"/>
                <c:pt idx="0">
                  <c:v>73.470756907488123</c:v>
                </c:pt>
                <c:pt idx="1">
                  <c:v>73.980877138157368</c:v>
                </c:pt>
                <c:pt idx="2">
                  <c:v>75.80222046798724</c:v>
                </c:pt>
                <c:pt idx="3">
                  <c:v>78.863440774440477</c:v>
                </c:pt>
                <c:pt idx="4">
                  <c:v>83.987936791358777</c:v>
                </c:pt>
                <c:pt idx="5">
                  <c:v>80.630290003918148</c:v>
                </c:pt>
                <c:pt idx="6">
                  <c:v>83.579367739283555</c:v>
                </c:pt>
                <c:pt idx="7">
                  <c:v>86.129005449242044</c:v>
                </c:pt>
                <c:pt idx="8">
                  <c:v>88.403635252511464</c:v>
                </c:pt>
                <c:pt idx="9">
                  <c:v>92.55343654804409</c:v>
                </c:pt>
                <c:pt idx="10">
                  <c:v>94.292009598771017</c:v>
                </c:pt>
                <c:pt idx="11">
                  <c:v>92.694028966996328</c:v>
                </c:pt>
                <c:pt idx="12">
                  <c:v>92.619470547897748</c:v>
                </c:pt>
                <c:pt idx="13">
                  <c:v>90.948791562304677</c:v>
                </c:pt>
                <c:pt idx="14">
                  <c:v>92.482413028437392</c:v>
                </c:pt>
                <c:pt idx="15">
                  <c:v>92.652114353544491</c:v>
                </c:pt>
                <c:pt idx="16">
                  <c:v>92.138963578021887</c:v>
                </c:pt>
                <c:pt idx="17">
                  <c:v>93.224087947818475</c:v>
                </c:pt>
                <c:pt idx="18">
                  <c:v>94.820374732065304</c:v>
                </c:pt>
                <c:pt idx="19">
                  <c:v>97.335004090553397</c:v>
                </c:pt>
                <c:pt idx="20">
                  <c:v>96.618059621353083</c:v>
                </c:pt>
                <c:pt idx="21">
                  <c:v>95.412745469799447</c:v>
                </c:pt>
                <c:pt idx="22">
                  <c:v>93.534867879593961</c:v>
                </c:pt>
                <c:pt idx="23">
                  <c:v>94.941586911540156</c:v>
                </c:pt>
                <c:pt idx="24">
                  <c:v>98.098532371895288</c:v>
                </c:pt>
                <c:pt idx="25">
                  <c:v>100.78496024739653</c:v>
                </c:pt>
                <c:pt idx="26">
                  <c:v>98.47071769671517</c:v>
                </c:pt>
                <c:pt idx="27">
                  <c:v>98.852665542720118</c:v>
                </c:pt>
                <c:pt idx="28">
                  <c:v>96.551329685166863</c:v>
                </c:pt>
                <c:pt idx="29">
                  <c:v>94.422113350200419</c:v>
                </c:pt>
                <c:pt idx="30">
                  <c:v>94.426777815940767</c:v>
                </c:pt>
                <c:pt idx="31">
                  <c:v>92.840656643709849</c:v>
                </c:pt>
                <c:pt idx="32">
                  <c:v>89.569355421978869</c:v>
                </c:pt>
                <c:pt idx="33">
                  <c:v>86.277669745874277</c:v>
                </c:pt>
                <c:pt idx="34">
                  <c:v>84.927269579672981</c:v>
                </c:pt>
                <c:pt idx="35">
                  <c:v>83.627385866932201</c:v>
                </c:pt>
                <c:pt idx="36">
                  <c:v>82.814540830545624</c:v>
                </c:pt>
                <c:pt idx="37">
                  <c:v>81.860927715738143</c:v>
                </c:pt>
                <c:pt idx="38">
                  <c:v>80.581969024844753</c:v>
                </c:pt>
                <c:pt idx="39">
                  <c:v>76.422704695279648</c:v>
                </c:pt>
                <c:pt idx="40">
                  <c:v>75.994411784607706</c:v>
                </c:pt>
                <c:pt idx="41">
                  <c:v>76.246765424359808</c:v>
                </c:pt>
                <c:pt idx="42">
                  <c:v>75.806056634418141</c:v>
                </c:pt>
                <c:pt idx="43">
                  <c:v>76.204053820306925</c:v>
                </c:pt>
                <c:pt idx="44">
                  <c:v>76.007721456274737</c:v>
                </c:pt>
                <c:pt idx="45">
                  <c:v>75.610922130077086</c:v>
                </c:pt>
                <c:pt idx="46">
                  <c:v>75.106483891776094</c:v>
                </c:pt>
                <c:pt idx="47">
                  <c:v>74.731620784384845</c:v>
                </c:pt>
              </c:numCache>
            </c:numRef>
          </c:val>
          <c:smooth val="0"/>
          <c:extLst xmlns:c16r2="http://schemas.microsoft.com/office/drawing/2015/06/chart">
            <c:ext xmlns:c16="http://schemas.microsoft.com/office/drawing/2014/chart" uri="{C3380CC4-5D6E-409C-BE32-E72D297353CC}">
              <c16:uniqueId val="{00000002-31C0-4362-A128-6C158236443D}"/>
            </c:ext>
          </c:extLst>
        </c:ser>
        <c:ser>
          <c:idx val="3"/>
          <c:order val="3"/>
          <c:tx>
            <c:strRef>
              <c:f>'G1 &amp; 2'!$C$30</c:f>
              <c:strCache>
                <c:ptCount val="1"/>
                <c:pt idx="0">
                  <c:v>Spain</c:v>
                </c:pt>
              </c:strCache>
            </c:strRef>
          </c:tx>
          <c:spPr>
            <a:ln w="38100">
              <a:solidFill>
                <a:srgbClr val="BE73AF"/>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2'!$D$30:$AY$30</c:f>
              <c:numCache>
                <c:formatCode>0\.0</c:formatCode>
                <c:ptCount val="48"/>
                <c:pt idx="0">
                  <c:v>57.11121743547384</c:v>
                </c:pt>
                <c:pt idx="1">
                  <c:v>57.303264401401016</c:v>
                </c:pt>
                <c:pt idx="2">
                  <c:v>60.442806572468399</c:v>
                </c:pt>
                <c:pt idx="3">
                  <c:v>62.771586230377949</c:v>
                </c:pt>
                <c:pt idx="4">
                  <c:v>66.230501625586825</c:v>
                </c:pt>
                <c:pt idx="5">
                  <c:v>65.563216267501161</c:v>
                </c:pt>
                <c:pt idx="6">
                  <c:v>66.505060977498857</c:v>
                </c:pt>
                <c:pt idx="7">
                  <c:v>68.354999854625589</c:v>
                </c:pt>
                <c:pt idx="8">
                  <c:v>70.993680061260704</c:v>
                </c:pt>
                <c:pt idx="9">
                  <c:v>73.549559116376543</c:v>
                </c:pt>
                <c:pt idx="10">
                  <c:v>77.991053166552049</c:v>
                </c:pt>
                <c:pt idx="11">
                  <c:v>79.401282441292054</c:v>
                </c:pt>
                <c:pt idx="12">
                  <c:v>82.271187840176253</c:v>
                </c:pt>
                <c:pt idx="13">
                  <c:v>83.217150417377169</c:v>
                </c:pt>
                <c:pt idx="14">
                  <c:v>86.963653179883011</c:v>
                </c:pt>
                <c:pt idx="15">
                  <c:v>88.77844719129412</c:v>
                </c:pt>
                <c:pt idx="16">
                  <c:v>88.006097849840444</c:v>
                </c:pt>
                <c:pt idx="17">
                  <c:v>88.402029981236126</c:v>
                </c:pt>
                <c:pt idx="18">
                  <c:v>88.940276440706114</c:v>
                </c:pt>
                <c:pt idx="19">
                  <c:v>89.801607551737021</c:v>
                </c:pt>
                <c:pt idx="20">
                  <c:v>88.173410546987981</c:v>
                </c:pt>
                <c:pt idx="21">
                  <c:v>87.738045678769964</c:v>
                </c:pt>
                <c:pt idx="22">
                  <c:v>87.219215100653727</c:v>
                </c:pt>
                <c:pt idx="23">
                  <c:v>88.910506990851061</c:v>
                </c:pt>
                <c:pt idx="24">
                  <c:v>90.745798968084571</c:v>
                </c:pt>
                <c:pt idx="25">
                  <c:v>91.30381576142473</c:v>
                </c:pt>
                <c:pt idx="26">
                  <c:v>90.095676787230133</c:v>
                </c:pt>
                <c:pt idx="27">
                  <c:v>88.648969844498055</c:v>
                </c:pt>
                <c:pt idx="28">
                  <c:v>86.214891898421712</c:v>
                </c:pt>
                <c:pt idx="29">
                  <c:v>83.47878672359596</c:v>
                </c:pt>
                <c:pt idx="30">
                  <c:v>81.609136718306686</c:v>
                </c:pt>
                <c:pt idx="31">
                  <c:v>79.892057566116264</c:v>
                </c:pt>
                <c:pt idx="32">
                  <c:v>77.836827376394666</c:v>
                </c:pt>
                <c:pt idx="33">
                  <c:v>75.781315144354394</c:v>
                </c:pt>
                <c:pt idx="34">
                  <c:v>74.042562560638061</c:v>
                </c:pt>
                <c:pt idx="35">
                  <c:v>72.767308955443085</c:v>
                </c:pt>
                <c:pt idx="36">
                  <c:v>72.474439117896935</c:v>
                </c:pt>
                <c:pt idx="37">
                  <c:v>72.553098985502487</c:v>
                </c:pt>
                <c:pt idx="38">
                  <c:v>72.176058070599026</c:v>
                </c:pt>
                <c:pt idx="39">
                  <c:v>71.689859632289824</c:v>
                </c:pt>
                <c:pt idx="40">
                  <c:v>71.347372225738411</c:v>
                </c:pt>
                <c:pt idx="41">
                  <c:v>72.250822731334466</c:v>
                </c:pt>
                <c:pt idx="42">
                  <c:v>73.500791487748018</c:v>
                </c:pt>
                <c:pt idx="43">
                  <c:v>74.24192295182479</c:v>
                </c:pt>
                <c:pt idx="44">
                  <c:v>74.152617421300917</c:v>
                </c:pt>
                <c:pt idx="45">
                  <c:v>73.966619117415561</c:v>
                </c:pt>
                <c:pt idx="46">
                  <c:v>74.124959569562321</c:v>
                </c:pt>
                <c:pt idx="47">
                  <c:v>74.18837647335333</c:v>
                </c:pt>
              </c:numCache>
            </c:numRef>
          </c:val>
          <c:smooth val="0"/>
          <c:extLst xmlns:c16r2="http://schemas.microsoft.com/office/drawing/2015/06/chart">
            <c:ext xmlns:c16="http://schemas.microsoft.com/office/drawing/2014/chart" uri="{C3380CC4-5D6E-409C-BE32-E72D297353CC}">
              <c16:uniqueId val="{00000003-31C0-4362-A128-6C158236443D}"/>
            </c:ext>
          </c:extLst>
        </c:ser>
        <c:ser>
          <c:idx val="5"/>
          <c:order val="4"/>
          <c:tx>
            <c:strRef>
              <c:f>'G1 &amp; 2'!$C$32</c:f>
              <c:strCache>
                <c:ptCount val="1"/>
                <c:pt idx="0">
                  <c:v>United Kingdom</c:v>
                </c:pt>
              </c:strCache>
            </c:strRef>
          </c:tx>
          <c:spPr>
            <a:ln w="38100">
              <a:solidFill>
                <a:srgbClr val="B2B2B2"/>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2'!$D$32:$AY$32</c:f>
              <c:numCache>
                <c:formatCode>0\.0</c:formatCode>
                <c:ptCount val="48"/>
                <c:pt idx="0">
                  <c:v>67.898320553984931</c:v>
                </c:pt>
                <c:pt idx="1">
                  <c:v>69.689582375818404</c:v>
                </c:pt>
                <c:pt idx="2">
                  <c:v>72.058636006060283</c:v>
                </c:pt>
                <c:pt idx="3">
                  <c:v>71.677657181762385</c:v>
                </c:pt>
                <c:pt idx="4">
                  <c:v>71.820328538768948</c:v>
                </c:pt>
                <c:pt idx="5">
                  <c:v>69.301231245483621</c:v>
                </c:pt>
                <c:pt idx="6">
                  <c:v>70.713716721554476</c:v>
                </c:pt>
                <c:pt idx="7">
                  <c:v>72.344352864049327</c:v>
                </c:pt>
                <c:pt idx="8">
                  <c:v>75.21626626622286</c:v>
                </c:pt>
                <c:pt idx="9">
                  <c:v>77.22438408823534</c:v>
                </c:pt>
                <c:pt idx="10">
                  <c:v>77.928382501149386</c:v>
                </c:pt>
                <c:pt idx="11">
                  <c:v>80.764820414372025</c:v>
                </c:pt>
                <c:pt idx="12">
                  <c:v>83.423446290767828</c:v>
                </c:pt>
                <c:pt idx="13">
                  <c:v>85.510043204810373</c:v>
                </c:pt>
                <c:pt idx="14">
                  <c:v>82.977993260838872</c:v>
                </c:pt>
                <c:pt idx="15">
                  <c:v>82.479785083220335</c:v>
                </c:pt>
                <c:pt idx="16">
                  <c:v>82.743349945007594</c:v>
                </c:pt>
                <c:pt idx="17">
                  <c:v>85.119932961050807</c:v>
                </c:pt>
                <c:pt idx="18">
                  <c:v>83.993550061987207</c:v>
                </c:pt>
                <c:pt idx="19">
                  <c:v>83.607718287412553</c:v>
                </c:pt>
                <c:pt idx="20">
                  <c:v>83.094308077412762</c:v>
                </c:pt>
                <c:pt idx="21">
                  <c:v>83.703714071256556</c:v>
                </c:pt>
                <c:pt idx="22">
                  <c:v>84.73366125628182</c:v>
                </c:pt>
                <c:pt idx="23">
                  <c:v>87.538416861922528</c:v>
                </c:pt>
                <c:pt idx="24">
                  <c:v>88.949855851916311</c:v>
                </c:pt>
                <c:pt idx="25">
                  <c:v>90.976984212629375</c:v>
                </c:pt>
                <c:pt idx="26">
                  <c:v>90.060359609323925</c:v>
                </c:pt>
                <c:pt idx="27">
                  <c:v>92.193247650580204</c:v>
                </c:pt>
                <c:pt idx="28">
                  <c:v>91.407076478211906</c:v>
                </c:pt>
                <c:pt idx="29">
                  <c:v>90.821470747529673</c:v>
                </c:pt>
                <c:pt idx="30">
                  <c:v>91.055103182542879</c:v>
                </c:pt>
                <c:pt idx="31">
                  <c:v>90.837662048323125</c:v>
                </c:pt>
                <c:pt idx="32">
                  <c:v>90.745650161465107</c:v>
                </c:pt>
                <c:pt idx="33">
                  <c:v>90.732302873725729</c:v>
                </c:pt>
                <c:pt idx="34">
                  <c:v>90.299755303555131</c:v>
                </c:pt>
                <c:pt idx="35">
                  <c:v>89.235959855937281</c:v>
                </c:pt>
                <c:pt idx="36">
                  <c:v>90.076883034221098</c:v>
                </c:pt>
                <c:pt idx="37">
                  <c:v>90.519187070710885</c:v>
                </c:pt>
                <c:pt idx="38">
                  <c:v>89.760016751108026</c:v>
                </c:pt>
                <c:pt idx="39">
                  <c:v>84.963610934296639</c:v>
                </c:pt>
                <c:pt idx="40">
                  <c:v>84.458429149448833</c:v>
                </c:pt>
                <c:pt idx="41">
                  <c:v>84.59205345507894</c:v>
                </c:pt>
                <c:pt idx="42">
                  <c:v>83.879600832014361</c:v>
                </c:pt>
                <c:pt idx="43">
                  <c:v>83.779710905372141</c:v>
                </c:pt>
                <c:pt idx="44">
                  <c:v>83.554551593183149</c:v>
                </c:pt>
                <c:pt idx="45">
                  <c:v>84.338159015065287</c:v>
                </c:pt>
                <c:pt idx="46">
                  <c:v>83.641755087269559</c:v>
                </c:pt>
                <c:pt idx="47">
                  <c:v>83.497487825440359</c:v>
                </c:pt>
              </c:numCache>
            </c:numRef>
          </c:val>
          <c:smooth val="0"/>
          <c:extLst xmlns:c16r2="http://schemas.microsoft.com/office/drawing/2015/06/chart">
            <c:ext xmlns:c16="http://schemas.microsoft.com/office/drawing/2014/chart" uri="{C3380CC4-5D6E-409C-BE32-E72D297353CC}">
              <c16:uniqueId val="{00000004-31C0-4362-A128-6C158236443D}"/>
            </c:ext>
          </c:extLst>
        </c:ser>
        <c:ser>
          <c:idx val="6"/>
          <c:order val="5"/>
          <c:tx>
            <c:strRef>
              <c:f>'G1 &amp; 2'!$C$33</c:f>
              <c:strCache>
                <c:ptCount val="1"/>
                <c:pt idx="0">
                  <c:v>United States</c:v>
                </c:pt>
              </c:strCache>
            </c:strRef>
          </c:tx>
          <c:spPr>
            <a:ln w="38100">
              <a:solidFill>
                <a:srgbClr val="00B050"/>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2'!$D$33:$AY$33</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val>
          <c:smooth val="0"/>
          <c:extLst xmlns:c16r2="http://schemas.microsoft.com/office/drawing/2015/06/chart">
            <c:ext xmlns:c16="http://schemas.microsoft.com/office/drawing/2014/chart" uri="{C3380CC4-5D6E-409C-BE32-E72D297353CC}">
              <c16:uniqueId val="{00000005-31C0-4362-A128-6C158236443D}"/>
            </c:ext>
          </c:extLst>
        </c:ser>
        <c:ser>
          <c:idx val="4"/>
          <c:order val="6"/>
          <c:tx>
            <c:strRef>
              <c:f>'G1 &amp; 2'!$C$31</c:f>
              <c:strCache>
                <c:ptCount val="1"/>
                <c:pt idx="0">
                  <c:v>Sweden</c:v>
                </c:pt>
              </c:strCache>
            </c:strRef>
          </c:tx>
          <c:spPr>
            <a:ln w="38100">
              <a:solidFill>
                <a:schemeClr val="tx1"/>
              </a:solidFill>
              <a:prstDash val="sysDash"/>
            </a:ln>
          </c:spPr>
          <c:marker>
            <c:symbol val="none"/>
          </c:marker>
          <c:val>
            <c:numRef>
              <c:f>'G1 &amp; 2'!$D$31:$AY$31</c:f>
              <c:numCache>
                <c:formatCode>0\.0</c:formatCode>
                <c:ptCount val="48"/>
                <c:pt idx="0">
                  <c:v>89.14859568363255</c:v>
                </c:pt>
                <c:pt idx="1">
                  <c:v>88.550823118187296</c:v>
                </c:pt>
                <c:pt idx="2">
                  <c:v>90.25743694300229</c:v>
                </c:pt>
                <c:pt idx="3">
                  <c:v>92.182621905079941</c:v>
                </c:pt>
                <c:pt idx="4">
                  <c:v>95.221280989529575</c:v>
                </c:pt>
                <c:pt idx="5">
                  <c:v>94.631523427129977</c:v>
                </c:pt>
                <c:pt idx="6">
                  <c:v>92.366130570560273</c:v>
                </c:pt>
                <c:pt idx="7">
                  <c:v>91.613018903100851</c:v>
                </c:pt>
                <c:pt idx="8">
                  <c:v>94.329916968493151</c:v>
                </c:pt>
                <c:pt idx="9">
                  <c:v>96.964164090421335</c:v>
                </c:pt>
                <c:pt idx="10">
                  <c:v>97.298619733177929</c:v>
                </c:pt>
                <c:pt idx="11">
                  <c:v>95.858304643345647</c:v>
                </c:pt>
                <c:pt idx="12">
                  <c:v>96.637549861025619</c:v>
                </c:pt>
                <c:pt idx="13">
                  <c:v>95.085280065827817</c:v>
                </c:pt>
                <c:pt idx="14">
                  <c:v>96.143460690070839</c:v>
                </c:pt>
                <c:pt idx="15">
                  <c:v>95.190640370563941</c:v>
                </c:pt>
                <c:pt idx="16">
                  <c:v>95.139639686372718</c:v>
                </c:pt>
                <c:pt idx="17">
                  <c:v>96.228567692965612</c:v>
                </c:pt>
                <c:pt idx="18">
                  <c:v>95.027170514770972</c:v>
                </c:pt>
                <c:pt idx="19">
                  <c:v>95.375164720230615</c:v>
                </c:pt>
                <c:pt idx="20">
                  <c:v>93.810654542224313</c:v>
                </c:pt>
                <c:pt idx="21">
                  <c:v>93.719130185254414</c:v>
                </c:pt>
                <c:pt idx="22">
                  <c:v>92.677057079713848</c:v>
                </c:pt>
                <c:pt idx="23">
                  <c:v>94.416461844552671</c:v>
                </c:pt>
                <c:pt idx="24">
                  <c:v>96.054375046490293</c:v>
                </c:pt>
                <c:pt idx="25">
                  <c:v>97.842630637369098</c:v>
                </c:pt>
                <c:pt idx="26">
                  <c:v>96.91507205171736</c:v>
                </c:pt>
                <c:pt idx="27">
                  <c:v>99.327747692806099</c:v>
                </c:pt>
                <c:pt idx="28">
                  <c:v>99.648896770259853</c:v>
                </c:pt>
                <c:pt idx="29">
                  <c:v>98.630787524176853</c:v>
                </c:pt>
                <c:pt idx="30">
                  <c:v>99.419588009757064</c:v>
                </c:pt>
                <c:pt idx="31">
                  <c:v>98.194016200030262</c:v>
                </c:pt>
                <c:pt idx="32">
                  <c:v>98.858249009368876</c:v>
                </c:pt>
                <c:pt idx="33">
                  <c:v>99.568940585561904</c:v>
                </c:pt>
                <c:pt idx="34">
                  <c:v>100.39742845679778</c:v>
                </c:pt>
                <c:pt idx="35">
                  <c:v>100.87304214808853</c:v>
                </c:pt>
                <c:pt idx="36">
                  <c:v>103.19250382481053</c:v>
                </c:pt>
                <c:pt idx="37">
                  <c:v>102.40634045466372</c:v>
                </c:pt>
                <c:pt idx="38">
                  <c:v>99.661197967157023</c:v>
                </c:pt>
                <c:pt idx="39">
                  <c:v>94.322697477216494</c:v>
                </c:pt>
                <c:pt idx="40">
                  <c:v>94.798824600488174</c:v>
                </c:pt>
                <c:pt idx="41">
                  <c:v>95.283976888239494</c:v>
                </c:pt>
                <c:pt idx="42">
                  <c:v>94.895022399738068</c:v>
                </c:pt>
                <c:pt idx="43">
                  <c:v>95.314931031982894</c:v>
                </c:pt>
                <c:pt idx="44">
                  <c:v>96.016087821170046</c:v>
                </c:pt>
                <c:pt idx="45">
                  <c:v>98.034577582803976</c:v>
                </c:pt>
                <c:pt idx="46">
                  <c:v>97.833279972404867</c:v>
                </c:pt>
                <c:pt idx="47">
                  <c:v>97.42989406749976</c:v>
                </c:pt>
              </c:numCache>
            </c:numRef>
          </c:val>
          <c:smooth val="0"/>
          <c:extLst xmlns:c16r2="http://schemas.microsoft.com/office/drawing/2015/06/chart">
            <c:ext xmlns:c16="http://schemas.microsoft.com/office/drawing/2014/chart" uri="{C3380CC4-5D6E-409C-BE32-E72D297353CC}">
              <c16:uniqueId val="{00000006-31C0-4362-A128-6C158236443D}"/>
            </c:ext>
          </c:extLst>
        </c:ser>
        <c:dLbls>
          <c:showLegendKey val="0"/>
          <c:showVal val="0"/>
          <c:showCatName val="0"/>
          <c:showSerName val="0"/>
          <c:showPercent val="0"/>
          <c:showBubbleSize val="0"/>
        </c:dLbls>
        <c:marker val="1"/>
        <c:smooth val="0"/>
        <c:axId val="138770688"/>
        <c:axId val="149782912"/>
      </c:lineChart>
      <c:dateAx>
        <c:axId val="138770688"/>
        <c:scaling>
          <c:orientation val="minMax"/>
        </c:scaling>
        <c:delete val="0"/>
        <c:axPos val="b"/>
        <c:majorGridlines>
          <c:spPr>
            <a:ln w="3175">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49782912"/>
        <c:crosses val="autoZero"/>
        <c:auto val="1"/>
        <c:lblOffset val="0"/>
        <c:baseTimeUnit val="days"/>
        <c:majorUnit val="5"/>
        <c:majorTimeUnit val="years"/>
        <c:minorUnit val="1"/>
        <c:minorTimeUnit val="days"/>
      </c:dateAx>
      <c:valAx>
        <c:axId val="149782912"/>
        <c:scaling>
          <c:orientation val="minMax"/>
          <c:min val="50"/>
        </c:scaling>
        <c:delete val="0"/>
        <c:axPos val="l"/>
        <c:majorGridlines>
          <c:spPr>
            <a:ln w="12700">
              <a:solidFill>
                <a:srgbClr val="C0C0C0"/>
              </a:solidFill>
              <a:prstDash val="solid"/>
            </a:ln>
          </c:spPr>
        </c:majorGridlines>
        <c:numFmt formatCode="0;&quot;-&quot;0" sourceLinked="0"/>
        <c:majorTickMark val="none"/>
        <c:minorTickMark val="none"/>
        <c:tickLblPos val="nextTo"/>
        <c:spPr>
          <a:ln w="12700">
            <a:solidFill>
              <a:srgbClr val="000000"/>
            </a:solidFill>
            <a:prstDash val="solid"/>
          </a:ln>
        </c:spPr>
        <c:crossAx val="138770688"/>
        <c:crossesAt val="1"/>
        <c:crossBetween val="midCat"/>
      </c:valAx>
      <c:spPr>
        <a:noFill/>
        <a:ln w="6350">
          <a:solidFill>
            <a:srgbClr val="5F5F5F"/>
          </a:solidFill>
          <a:prstDash val="solid"/>
        </a:ln>
      </c:spPr>
    </c:plotArea>
    <c:legend>
      <c:legendPos val="b"/>
      <c:layout>
        <c:manualLayout>
          <c:xMode val="edge"/>
          <c:yMode val="edge"/>
          <c:x val="0.05"/>
          <c:y val="0.94859472519948385"/>
          <c:w val="0.9"/>
          <c:h val="5.1405274800516154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Graph10A!$C$6</c:f>
              <c:strCache>
                <c:ptCount val="1"/>
                <c:pt idx="0">
                  <c:v>Laggard firms</c:v>
                </c:pt>
              </c:strCache>
            </c:strRef>
          </c:tx>
          <c:spPr>
            <a:ln>
              <a:solidFill>
                <a:srgbClr val="00A0E1"/>
              </a:solidFill>
            </a:ln>
          </c:spPr>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Graph10A!$C$7:$C$19</c:f>
              <c:numCache>
                <c:formatCode>General</c:formatCode>
                <c:ptCount val="13"/>
                <c:pt idx="0">
                  <c:v>0</c:v>
                </c:pt>
                <c:pt idx="1">
                  <c:v>-4.2601600000000003E-2</c:v>
                </c:pt>
                <c:pt idx="2">
                  <c:v>-4.46024E-2</c:v>
                </c:pt>
                <c:pt idx="3">
                  <c:v>2.1313700000000001E-2</c:v>
                </c:pt>
                <c:pt idx="4">
                  <c:v>5.29728E-2</c:v>
                </c:pt>
                <c:pt idx="5">
                  <c:v>3.2167399999999999E-2</c:v>
                </c:pt>
                <c:pt idx="6">
                  <c:v>5.3394299999999999E-2</c:v>
                </c:pt>
                <c:pt idx="7">
                  <c:v>4.83122E-2</c:v>
                </c:pt>
                <c:pt idx="8">
                  <c:v>-1.55239E-2</c:v>
                </c:pt>
                <c:pt idx="9">
                  <c:v>4.4199000000000002E-2</c:v>
                </c:pt>
                <c:pt idx="10">
                  <c:v>8.3871799999999996E-2</c:v>
                </c:pt>
                <c:pt idx="11">
                  <c:v>6.1272600000000003E-2</c:v>
                </c:pt>
                <c:pt idx="12">
                  <c:v>7.47366E-2</c:v>
                </c:pt>
              </c:numCache>
            </c:numRef>
          </c:val>
          <c:smooth val="0"/>
          <c:extLst xmlns:c16r2="http://schemas.microsoft.com/office/drawing/2015/06/chart">
            <c:ext xmlns:c16="http://schemas.microsoft.com/office/drawing/2014/chart" uri="{C3380CC4-5D6E-409C-BE32-E72D297353CC}">
              <c16:uniqueId val="{00000000-6979-46F8-A8F4-365D6896ED74}"/>
            </c:ext>
          </c:extLst>
        </c:ser>
        <c:ser>
          <c:idx val="1"/>
          <c:order val="1"/>
          <c:tx>
            <c:strRef>
              <c:f>Graph10A!$D$6</c:f>
              <c:strCache>
                <c:ptCount val="1"/>
                <c:pt idx="0">
                  <c:v>Frontier firms</c:v>
                </c:pt>
              </c:strCache>
            </c:strRef>
          </c:tx>
          <c:spPr>
            <a:ln>
              <a:solidFill>
                <a:srgbClr val="F59100"/>
              </a:solidFill>
            </a:ln>
          </c:spPr>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Graph10A!$D$7:$D$19</c:f>
              <c:numCache>
                <c:formatCode>General</c:formatCode>
                <c:ptCount val="13"/>
                <c:pt idx="0">
                  <c:v>0</c:v>
                </c:pt>
                <c:pt idx="1">
                  <c:v>-4.5300000000000002E-3</c:v>
                </c:pt>
                <c:pt idx="2">
                  <c:v>3.6811999999999999E-3</c:v>
                </c:pt>
                <c:pt idx="3">
                  <c:v>8.1417100000000006E-2</c:v>
                </c:pt>
                <c:pt idx="4">
                  <c:v>0.1250153</c:v>
                </c:pt>
                <c:pt idx="5">
                  <c:v>0.2124538</c:v>
                </c:pt>
                <c:pt idx="6">
                  <c:v>0.27164840000000001</c:v>
                </c:pt>
                <c:pt idx="7">
                  <c:v>0.2406778</c:v>
                </c:pt>
                <c:pt idx="8">
                  <c:v>0.23537830000000001</c:v>
                </c:pt>
                <c:pt idx="9">
                  <c:v>0.26024439999999999</c:v>
                </c:pt>
                <c:pt idx="10">
                  <c:v>0.25877860000000003</c:v>
                </c:pt>
                <c:pt idx="11">
                  <c:v>0.26517390000000002</c:v>
                </c:pt>
                <c:pt idx="12">
                  <c:v>0.28973769999999999</c:v>
                </c:pt>
              </c:numCache>
            </c:numRef>
          </c:val>
          <c:smooth val="0"/>
          <c:extLst xmlns:c16r2="http://schemas.microsoft.com/office/drawing/2015/06/chart">
            <c:ext xmlns:c16="http://schemas.microsoft.com/office/drawing/2014/chart" uri="{C3380CC4-5D6E-409C-BE32-E72D297353CC}">
              <c16:uniqueId val="{00000001-6979-46F8-A8F4-365D6896ED74}"/>
            </c:ext>
          </c:extLst>
        </c:ser>
        <c:dLbls>
          <c:showLegendKey val="0"/>
          <c:showVal val="0"/>
          <c:showCatName val="0"/>
          <c:showSerName val="0"/>
          <c:showPercent val="0"/>
          <c:showBubbleSize val="0"/>
        </c:dLbls>
        <c:marker val="1"/>
        <c:smooth val="0"/>
        <c:axId val="104606336"/>
        <c:axId val="104612224"/>
      </c:lineChart>
      <c:catAx>
        <c:axId val="104606336"/>
        <c:scaling>
          <c:orientation val="minMax"/>
        </c:scaling>
        <c:delete val="0"/>
        <c:axPos val="b"/>
        <c:numFmt formatCode="General" sourceLinked="1"/>
        <c:majorTickMark val="out"/>
        <c:minorTickMark val="none"/>
        <c:tickLblPos val="low"/>
        <c:crossAx val="104612224"/>
        <c:crosses val="autoZero"/>
        <c:auto val="1"/>
        <c:lblAlgn val="ctr"/>
        <c:lblOffset val="100"/>
        <c:noMultiLvlLbl val="0"/>
      </c:catAx>
      <c:valAx>
        <c:axId val="104612224"/>
        <c:scaling>
          <c:orientation val="minMax"/>
          <c:max val="0.60000000000000009"/>
        </c:scaling>
        <c:delete val="0"/>
        <c:axPos val="l"/>
        <c:majorGridlines>
          <c:spPr>
            <a:ln w="3175">
              <a:prstDash val="dash"/>
            </a:ln>
          </c:spPr>
        </c:majorGridlines>
        <c:numFmt formatCode="General" sourceLinked="1"/>
        <c:majorTickMark val="out"/>
        <c:minorTickMark val="none"/>
        <c:tickLblPos val="nextTo"/>
        <c:crossAx val="104606336"/>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Graph10A!$C$6</c:f>
              <c:strCache>
                <c:ptCount val="1"/>
                <c:pt idx="0">
                  <c:v>Laggard firms</c:v>
                </c:pt>
              </c:strCache>
            </c:strRef>
          </c:tx>
          <c:spPr>
            <a:ln>
              <a:solidFill>
                <a:srgbClr val="00A0E1"/>
              </a:solidFill>
            </a:ln>
          </c:spPr>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Graph10A!$C$20:$C$32</c:f>
              <c:numCache>
                <c:formatCode>General</c:formatCode>
                <c:ptCount val="13"/>
                <c:pt idx="0">
                  <c:v>0</c:v>
                </c:pt>
                <c:pt idx="1">
                  <c:v>-1.6051300000000001E-2</c:v>
                </c:pt>
                <c:pt idx="2">
                  <c:v>-7.8974000000000006E-3</c:v>
                </c:pt>
                <c:pt idx="3">
                  <c:v>3.2550799999999998E-2</c:v>
                </c:pt>
                <c:pt idx="4">
                  <c:v>6.3077900000000006E-2</c:v>
                </c:pt>
                <c:pt idx="5">
                  <c:v>7.2974200000000003E-2</c:v>
                </c:pt>
                <c:pt idx="6">
                  <c:v>0.11852169999999999</c:v>
                </c:pt>
                <c:pt idx="7">
                  <c:v>9.6732100000000001E-2</c:v>
                </c:pt>
                <c:pt idx="8">
                  <c:v>4.20752E-2</c:v>
                </c:pt>
                <c:pt idx="9">
                  <c:v>7.2888400000000006E-2</c:v>
                </c:pt>
                <c:pt idx="10">
                  <c:v>5.4023700000000001E-2</c:v>
                </c:pt>
                <c:pt idx="11">
                  <c:v>4.0994599999999999E-2</c:v>
                </c:pt>
                <c:pt idx="12">
                  <c:v>4.5093500000000002E-2</c:v>
                </c:pt>
              </c:numCache>
            </c:numRef>
          </c:val>
          <c:smooth val="0"/>
          <c:extLst xmlns:c16r2="http://schemas.microsoft.com/office/drawing/2015/06/chart">
            <c:ext xmlns:c16="http://schemas.microsoft.com/office/drawing/2014/chart" uri="{C3380CC4-5D6E-409C-BE32-E72D297353CC}">
              <c16:uniqueId val="{00000000-DB08-4A21-8A4A-B28CF2BBBFBE}"/>
            </c:ext>
          </c:extLst>
        </c:ser>
        <c:ser>
          <c:idx val="1"/>
          <c:order val="1"/>
          <c:tx>
            <c:strRef>
              <c:f>Graph10A!$D$6</c:f>
              <c:strCache>
                <c:ptCount val="1"/>
                <c:pt idx="0">
                  <c:v>Frontier firms</c:v>
                </c:pt>
              </c:strCache>
            </c:strRef>
          </c:tx>
          <c:spPr>
            <a:ln>
              <a:solidFill>
                <a:srgbClr val="F59100"/>
              </a:solidFill>
            </a:ln>
          </c:spPr>
          <c:marker>
            <c:symbol val="none"/>
          </c:marker>
          <c:cat>
            <c:numRef>
              <c:f>Graph10A!$B$7:$B$19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Graph10A!$D$20:$D$32</c:f>
              <c:numCache>
                <c:formatCode>General</c:formatCode>
                <c:ptCount val="13"/>
                <c:pt idx="0">
                  <c:v>0</c:v>
                </c:pt>
                <c:pt idx="1">
                  <c:v>6.5483100000000002E-2</c:v>
                </c:pt>
                <c:pt idx="2">
                  <c:v>7.1876499999999996E-2</c:v>
                </c:pt>
                <c:pt idx="3">
                  <c:v>0.18744849999999999</c:v>
                </c:pt>
                <c:pt idx="4">
                  <c:v>0.22985169999999999</c:v>
                </c:pt>
                <c:pt idx="5">
                  <c:v>0.34828189999999998</c:v>
                </c:pt>
                <c:pt idx="6">
                  <c:v>0.40727229999999998</c:v>
                </c:pt>
                <c:pt idx="7">
                  <c:v>0.40639500000000001</c:v>
                </c:pt>
                <c:pt idx="8">
                  <c:v>0.37494280000000002</c:v>
                </c:pt>
                <c:pt idx="9">
                  <c:v>0.43877890000000003</c:v>
                </c:pt>
                <c:pt idx="10">
                  <c:v>0.46305750000000001</c:v>
                </c:pt>
                <c:pt idx="11">
                  <c:v>0.50623700000000005</c:v>
                </c:pt>
                <c:pt idx="12">
                  <c:v>0.49836059999999999</c:v>
                </c:pt>
              </c:numCache>
            </c:numRef>
          </c:val>
          <c:smooth val="0"/>
          <c:extLst xmlns:c16r2="http://schemas.microsoft.com/office/drawing/2015/06/chart">
            <c:ext xmlns:c16="http://schemas.microsoft.com/office/drawing/2014/chart" uri="{C3380CC4-5D6E-409C-BE32-E72D297353CC}">
              <c16:uniqueId val="{00000001-DB08-4A21-8A4A-B28CF2BBBFBE}"/>
            </c:ext>
          </c:extLst>
        </c:ser>
        <c:dLbls>
          <c:showLegendKey val="0"/>
          <c:showVal val="0"/>
          <c:showCatName val="0"/>
          <c:showSerName val="0"/>
          <c:showPercent val="0"/>
          <c:showBubbleSize val="0"/>
        </c:dLbls>
        <c:marker val="1"/>
        <c:smooth val="0"/>
        <c:axId val="105432576"/>
        <c:axId val="105434112"/>
      </c:lineChart>
      <c:catAx>
        <c:axId val="105432576"/>
        <c:scaling>
          <c:orientation val="minMax"/>
        </c:scaling>
        <c:delete val="0"/>
        <c:axPos val="b"/>
        <c:numFmt formatCode="General" sourceLinked="1"/>
        <c:majorTickMark val="out"/>
        <c:minorTickMark val="none"/>
        <c:tickLblPos val="low"/>
        <c:crossAx val="105434112"/>
        <c:crosses val="autoZero"/>
        <c:auto val="1"/>
        <c:lblAlgn val="ctr"/>
        <c:lblOffset val="100"/>
        <c:noMultiLvlLbl val="0"/>
      </c:catAx>
      <c:valAx>
        <c:axId val="105434112"/>
        <c:scaling>
          <c:orientation val="minMax"/>
          <c:max val="0.60000000000000009"/>
        </c:scaling>
        <c:delete val="0"/>
        <c:axPos val="l"/>
        <c:majorGridlines>
          <c:spPr>
            <a:ln w="3175">
              <a:prstDash val="dash"/>
            </a:ln>
          </c:spPr>
        </c:majorGridlines>
        <c:numFmt formatCode="General" sourceLinked="1"/>
        <c:majorTickMark val="out"/>
        <c:minorTickMark val="none"/>
        <c:tickLblPos val="nextTo"/>
        <c:crossAx val="105432576"/>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Graph10B!$C$6</c:f>
              <c:strCache>
                <c:ptCount val="1"/>
                <c:pt idx="0">
                  <c:v>Laggard firms</c:v>
                </c:pt>
              </c:strCache>
            </c:strRef>
          </c:tx>
          <c:spPr>
            <a:ln>
              <a:solidFill>
                <a:srgbClr val="00A0E1"/>
              </a:solidFill>
            </a:ln>
          </c:spPr>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Graph10B!$C$7:$C$19</c:f>
              <c:numCache>
                <c:formatCode>General</c:formatCode>
                <c:ptCount val="13"/>
                <c:pt idx="0">
                  <c:v>0</c:v>
                </c:pt>
                <c:pt idx="1">
                  <c:v>-5.3604100000000002E-2</c:v>
                </c:pt>
                <c:pt idx="2">
                  <c:v>-4.5406299999999997E-2</c:v>
                </c:pt>
                <c:pt idx="3">
                  <c:v>1.77479E-2</c:v>
                </c:pt>
                <c:pt idx="4">
                  <c:v>4.71525E-2</c:v>
                </c:pt>
                <c:pt idx="5">
                  <c:v>3.0697800000000001E-2</c:v>
                </c:pt>
                <c:pt idx="6">
                  <c:v>5.4862000000000001E-2</c:v>
                </c:pt>
                <c:pt idx="7">
                  <c:v>5.1146499999999998E-2</c:v>
                </c:pt>
                <c:pt idx="8">
                  <c:v>-1.4190700000000001E-2</c:v>
                </c:pt>
                <c:pt idx="9">
                  <c:v>4.7298399999999997E-2</c:v>
                </c:pt>
                <c:pt idx="10">
                  <c:v>7.7581399999999995E-2</c:v>
                </c:pt>
                <c:pt idx="11">
                  <c:v>5.4867699999999998E-2</c:v>
                </c:pt>
                <c:pt idx="12">
                  <c:v>6.8396600000000002E-2</c:v>
                </c:pt>
              </c:numCache>
            </c:numRef>
          </c:val>
          <c:smooth val="0"/>
          <c:extLst xmlns:c16r2="http://schemas.microsoft.com/office/drawing/2015/06/chart">
            <c:ext xmlns:c16="http://schemas.microsoft.com/office/drawing/2014/chart" uri="{C3380CC4-5D6E-409C-BE32-E72D297353CC}">
              <c16:uniqueId val="{00000000-86A4-4D28-9D8E-A95BBDE052F8}"/>
            </c:ext>
          </c:extLst>
        </c:ser>
        <c:ser>
          <c:idx val="1"/>
          <c:order val="1"/>
          <c:tx>
            <c:strRef>
              <c:f>Graph10B!$D$6</c:f>
              <c:strCache>
                <c:ptCount val="1"/>
                <c:pt idx="0">
                  <c:v>Frontier firms</c:v>
                </c:pt>
              </c:strCache>
            </c:strRef>
          </c:tx>
          <c:spPr>
            <a:ln>
              <a:solidFill>
                <a:srgbClr val="F59100"/>
              </a:solidFill>
            </a:ln>
          </c:spPr>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Graph10B!$D$7:$D$19</c:f>
              <c:numCache>
                <c:formatCode>General</c:formatCode>
                <c:ptCount val="13"/>
                <c:pt idx="0">
                  <c:v>0</c:v>
                </c:pt>
                <c:pt idx="1">
                  <c:v>8.50601E-2</c:v>
                </c:pt>
                <c:pt idx="2">
                  <c:v>4.1177699999999998E-2</c:v>
                </c:pt>
                <c:pt idx="3">
                  <c:v>8.5502599999999998E-2</c:v>
                </c:pt>
                <c:pt idx="4">
                  <c:v>0.1729059</c:v>
                </c:pt>
                <c:pt idx="5">
                  <c:v>0.21392349999999999</c:v>
                </c:pt>
                <c:pt idx="6">
                  <c:v>0.32271860000000002</c:v>
                </c:pt>
                <c:pt idx="7">
                  <c:v>0.28550429999999999</c:v>
                </c:pt>
                <c:pt idx="8">
                  <c:v>0.28448010000000001</c:v>
                </c:pt>
                <c:pt idx="9">
                  <c:v>0.26695819999999998</c:v>
                </c:pt>
                <c:pt idx="10">
                  <c:v>0.25038339999999998</c:v>
                </c:pt>
                <c:pt idx="11">
                  <c:v>0.25452229999999998</c:v>
                </c:pt>
                <c:pt idx="12">
                  <c:v>0.27212809999999998</c:v>
                </c:pt>
              </c:numCache>
            </c:numRef>
          </c:val>
          <c:smooth val="0"/>
          <c:extLst xmlns:c16r2="http://schemas.microsoft.com/office/drawing/2015/06/chart">
            <c:ext xmlns:c16="http://schemas.microsoft.com/office/drawing/2014/chart" uri="{C3380CC4-5D6E-409C-BE32-E72D297353CC}">
              <c16:uniqueId val="{00000001-86A4-4D28-9D8E-A95BBDE052F8}"/>
            </c:ext>
          </c:extLst>
        </c:ser>
        <c:dLbls>
          <c:showLegendKey val="0"/>
          <c:showVal val="0"/>
          <c:showCatName val="0"/>
          <c:showSerName val="0"/>
          <c:showPercent val="0"/>
          <c:showBubbleSize val="0"/>
        </c:dLbls>
        <c:marker val="1"/>
        <c:smooth val="0"/>
        <c:axId val="106210432"/>
        <c:axId val="106211968"/>
      </c:lineChart>
      <c:catAx>
        <c:axId val="106210432"/>
        <c:scaling>
          <c:orientation val="minMax"/>
        </c:scaling>
        <c:delete val="0"/>
        <c:axPos val="b"/>
        <c:numFmt formatCode="General" sourceLinked="1"/>
        <c:majorTickMark val="out"/>
        <c:minorTickMark val="none"/>
        <c:tickLblPos val="low"/>
        <c:crossAx val="106211968"/>
        <c:crosses val="autoZero"/>
        <c:auto val="1"/>
        <c:lblAlgn val="ctr"/>
        <c:lblOffset val="100"/>
        <c:noMultiLvlLbl val="0"/>
      </c:catAx>
      <c:valAx>
        <c:axId val="106211968"/>
        <c:scaling>
          <c:orientation val="minMax"/>
          <c:max val="0.60000000000000009"/>
        </c:scaling>
        <c:delete val="0"/>
        <c:axPos val="l"/>
        <c:majorGridlines>
          <c:spPr>
            <a:ln w="3175">
              <a:prstDash val="dash"/>
            </a:ln>
          </c:spPr>
        </c:majorGridlines>
        <c:numFmt formatCode="General" sourceLinked="1"/>
        <c:majorTickMark val="out"/>
        <c:minorTickMark val="none"/>
        <c:tickLblPos val="nextTo"/>
        <c:crossAx val="106210432"/>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Graph10B!$C$6</c:f>
              <c:strCache>
                <c:ptCount val="1"/>
                <c:pt idx="0">
                  <c:v>Laggard firms</c:v>
                </c:pt>
              </c:strCache>
            </c:strRef>
          </c:tx>
          <c:spPr>
            <a:ln>
              <a:solidFill>
                <a:srgbClr val="00A0E1"/>
              </a:solidFill>
            </a:ln>
          </c:spPr>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Graph10B!$C$20:$C$32</c:f>
              <c:numCache>
                <c:formatCode>General</c:formatCode>
                <c:ptCount val="13"/>
                <c:pt idx="0">
                  <c:v>0</c:v>
                </c:pt>
                <c:pt idx="1">
                  <c:v>-1.86768E-2</c:v>
                </c:pt>
                <c:pt idx="2">
                  <c:v>-1.13735E-2</c:v>
                </c:pt>
                <c:pt idx="3">
                  <c:v>3.3306099999999998E-2</c:v>
                </c:pt>
                <c:pt idx="4">
                  <c:v>6.5390599999999993E-2</c:v>
                </c:pt>
                <c:pt idx="5">
                  <c:v>7.2075799999999995E-2</c:v>
                </c:pt>
                <c:pt idx="6">
                  <c:v>0.1173058</c:v>
                </c:pt>
                <c:pt idx="7">
                  <c:v>9.8265599999999995E-2</c:v>
                </c:pt>
                <c:pt idx="8">
                  <c:v>4.48647E-2</c:v>
                </c:pt>
                <c:pt idx="9">
                  <c:v>7.5186699999999995E-2</c:v>
                </c:pt>
                <c:pt idx="10">
                  <c:v>5.8885600000000003E-2</c:v>
                </c:pt>
                <c:pt idx="11">
                  <c:v>4.5790699999999997E-2</c:v>
                </c:pt>
                <c:pt idx="12">
                  <c:v>5.1374400000000001E-2</c:v>
                </c:pt>
              </c:numCache>
            </c:numRef>
          </c:val>
          <c:smooth val="0"/>
          <c:extLst xmlns:c16r2="http://schemas.microsoft.com/office/drawing/2015/06/chart">
            <c:ext xmlns:c16="http://schemas.microsoft.com/office/drawing/2014/chart" uri="{C3380CC4-5D6E-409C-BE32-E72D297353CC}">
              <c16:uniqueId val="{00000000-244C-4528-8209-EBDD5F26C48B}"/>
            </c:ext>
          </c:extLst>
        </c:ser>
        <c:ser>
          <c:idx val="1"/>
          <c:order val="1"/>
          <c:tx>
            <c:strRef>
              <c:f>Graph10B!$D$6</c:f>
              <c:strCache>
                <c:ptCount val="1"/>
                <c:pt idx="0">
                  <c:v>Frontier firms</c:v>
                </c:pt>
              </c:strCache>
            </c:strRef>
          </c:tx>
          <c:spPr>
            <a:ln>
              <a:solidFill>
                <a:srgbClr val="F59100"/>
              </a:solidFill>
            </a:ln>
          </c:spPr>
          <c:marker>
            <c:symbol val="none"/>
          </c:marker>
          <c:cat>
            <c:numRef>
              <c:f>Graph10B!$B$7:$B$19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Graph10B!$D$20:$D$32</c:f>
              <c:numCache>
                <c:formatCode>General</c:formatCode>
                <c:ptCount val="13"/>
                <c:pt idx="0">
                  <c:v>0</c:v>
                </c:pt>
                <c:pt idx="1">
                  <c:v>4.9648299999999999E-2</c:v>
                </c:pt>
                <c:pt idx="2">
                  <c:v>6.5256099999999997E-2</c:v>
                </c:pt>
                <c:pt idx="3">
                  <c:v>0.19155030000000001</c:v>
                </c:pt>
                <c:pt idx="4">
                  <c:v>0.21288589999999999</c:v>
                </c:pt>
                <c:pt idx="5">
                  <c:v>0.31420989999999999</c:v>
                </c:pt>
                <c:pt idx="6">
                  <c:v>0.38579079999999999</c:v>
                </c:pt>
                <c:pt idx="7">
                  <c:v>0.38292599999999999</c:v>
                </c:pt>
                <c:pt idx="8">
                  <c:v>0.33775620000000001</c:v>
                </c:pt>
                <c:pt idx="9">
                  <c:v>0.4005146</c:v>
                </c:pt>
                <c:pt idx="10">
                  <c:v>0.3888721</c:v>
                </c:pt>
                <c:pt idx="11">
                  <c:v>0.43261430000000001</c:v>
                </c:pt>
                <c:pt idx="12">
                  <c:v>0.45975490000000002</c:v>
                </c:pt>
              </c:numCache>
            </c:numRef>
          </c:val>
          <c:smooth val="0"/>
          <c:extLst xmlns:c16r2="http://schemas.microsoft.com/office/drawing/2015/06/chart">
            <c:ext xmlns:c16="http://schemas.microsoft.com/office/drawing/2014/chart" uri="{C3380CC4-5D6E-409C-BE32-E72D297353CC}">
              <c16:uniqueId val="{00000001-244C-4528-8209-EBDD5F26C48B}"/>
            </c:ext>
          </c:extLst>
        </c:ser>
        <c:dLbls>
          <c:showLegendKey val="0"/>
          <c:showVal val="0"/>
          <c:showCatName val="0"/>
          <c:showSerName val="0"/>
          <c:showPercent val="0"/>
          <c:showBubbleSize val="0"/>
        </c:dLbls>
        <c:marker val="1"/>
        <c:smooth val="0"/>
        <c:axId val="106344448"/>
        <c:axId val="106345984"/>
      </c:lineChart>
      <c:catAx>
        <c:axId val="106344448"/>
        <c:scaling>
          <c:orientation val="minMax"/>
        </c:scaling>
        <c:delete val="0"/>
        <c:axPos val="b"/>
        <c:numFmt formatCode="General" sourceLinked="1"/>
        <c:majorTickMark val="out"/>
        <c:minorTickMark val="none"/>
        <c:tickLblPos val="low"/>
        <c:crossAx val="106345984"/>
        <c:crosses val="autoZero"/>
        <c:auto val="1"/>
        <c:lblAlgn val="ctr"/>
        <c:lblOffset val="100"/>
        <c:noMultiLvlLbl val="0"/>
      </c:catAx>
      <c:valAx>
        <c:axId val="106345984"/>
        <c:scaling>
          <c:orientation val="minMax"/>
          <c:max val="0.60000000000000009"/>
        </c:scaling>
        <c:delete val="0"/>
        <c:axPos val="l"/>
        <c:majorGridlines>
          <c:spPr>
            <a:ln w="3175">
              <a:prstDash val="dash"/>
            </a:ln>
          </c:spPr>
        </c:majorGridlines>
        <c:numFmt formatCode="General" sourceLinked="1"/>
        <c:majorTickMark val="out"/>
        <c:minorTickMark val="none"/>
        <c:tickLblPos val="nextTo"/>
        <c:crossAx val="106344448"/>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Graph10C!$C$6</c:f>
              <c:strCache>
                <c:ptCount val="1"/>
                <c:pt idx="0">
                  <c:v>Laggard firms</c:v>
                </c:pt>
              </c:strCache>
            </c:strRef>
          </c:tx>
          <c:spPr>
            <a:ln>
              <a:solidFill>
                <a:srgbClr val="00A0E1"/>
              </a:solidFill>
            </a:ln>
          </c:spPr>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Graph10C!$C$7:$C$19</c:f>
              <c:numCache>
                <c:formatCode>General</c:formatCode>
                <c:ptCount val="13"/>
                <c:pt idx="0">
                  <c:v>0</c:v>
                </c:pt>
                <c:pt idx="1">
                  <c:v>3.0228600000000001E-2</c:v>
                </c:pt>
                <c:pt idx="2">
                  <c:v>1.8407799999999998E-2</c:v>
                </c:pt>
                <c:pt idx="3">
                  <c:v>9.5176700000000003E-2</c:v>
                </c:pt>
                <c:pt idx="4">
                  <c:v>0.15054609999999999</c:v>
                </c:pt>
                <c:pt idx="5">
                  <c:v>8.9816999999999994E-2</c:v>
                </c:pt>
                <c:pt idx="6">
                  <c:v>0.11003300000000001</c:v>
                </c:pt>
                <c:pt idx="7">
                  <c:v>0.1386976</c:v>
                </c:pt>
                <c:pt idx="8">
                  <c:v>0.18509010000000001</c:v>
                </c:pt>
                <c:pt idx="9">
                  <c:v>0.21597769999999999</c:v>
                </c:pt>
                <c:pt idx="10">
                  <c:v>0.20964150000000001</c:v>
                </c:pt>
                <c:pt idx="11">
                  <c:v>0.221137</c:v>
                </c:pt>
                <c:pt idx="12">
                  <c:v>0.2504053</c:v>
                </c:pt>
              </c:numCache>
            </c:numRef>
          </c:val>
          <c:smooth val="0"/>
          <c:extLst xmlns:c16r2="http://schemas.microsoft.com/office/drawing/2015/06/chart">
            <c:ext xmlns:c16="http://schemas.microsoft.com/office/drawing/2014/chart" uri="{C3380CC4-5D6E-409C-BE32-E72D297353CC}">
              <c16:uniqueId val="{00000000-24B9-4918-B367-8E876B667B85}"/>
            </c:ext>
          </c:extLst>
        </c:ser>
        <c:ser>
          <c:idx val="1"/>
          <c:order val="1"/>
          <c:tx>
            <c:strRef>
              <c:f>Graph10C!$D$6</c:f>
              <c:strCache>
                <c:ptCount val="1"/>
                <c:pt idx="0">
                  <c:v>Frontier firms</c:v>
                </c:pt>
              </c:strCache>
            </c:strRef>
          </c:tx>
          <c:spPr>
            <a:ln>
              <a:solidFill>
                <a:srgbClr val="F59100"/>
              </a:solidFill>
            </a:ln>
          </c:spPr>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Graph10C!$D$7:$D$19</c:f>
              <c:numCache>
                <c:formatCode>General</c:formatCode>
                <c:ptCount val="13"/>
                <c:pt idx="0">
                  <c:v>0</c:v>
                </c:pt>
                <c:pt idx="1">
                  <c:v>-8.7346099999999996E-2</c:v>
                </c:pt>
                <c:pt idx="2">
                  <c:v>-7.9456299999999994E-2</c:v>
                </c:pt>
                <c:pt idx="3">
                  <c:v>5.0864199999999998E-2</c:v>
                </c:pt>
                <c:pt idx="4">
                  <c:v>5.8463099999999997E-2</c:v>
                </c:pt>
                <c:pt idx="5">
                  <c:v>5.0559E-2</c:v>
                </c:pt>
                <c:pt idx="6">
                  <c:v>4.2576799999999998E-2</c:v>
                </c:pt>
                <c:pt idx="7">
                  <c:v>6.1303099999999999E-2</c:v>
                </c:pt>
                <c:pt idx="8">
                  <c:v>0.1257973</c:v>
                </c:pt>
                <c:pt idx="9">
                  <c:v>0.10560319999999999</c:v>
                </c:pt>
                <c:pt idx="10">
                  <c:v>0.1013613</c:v>
                </c:pt>
                <c:pt idx="11">
                  <c:v>0.17492199999999999</c:v>
                </c:pt>
                <c:pt idx="12">
                  <c:v>0.1740284</c:v>
                </c:pt>
              </c:numCache>
            </c:numRef>
          </c:val>
          <c:smooth val="0"/>
          <c:extLst xmlns:c16r2="http://schemas.microsoft.com/office/drawing/2015/06/chart">
            <c:ext xmlns:c16="http://schemas.microsoft.com/office/drawing/2014/chart" uri="{C3380CC4-5D6E-409C-BE32-E72D297353CC}">
              <c16:uniqueId val="{00000001-24B9-4918-B367-8E876B667B85}"/>
            </c:ext>
          </c:extLst>
        </c:ser>
        <c:dLbls>
          <c:showLegendKey val="0"/>
          <c:showVal val="0"/>
          <c:showCatName val="0"/>
          <c:showSerName val="0"/>
          <c:showPercent val="0"/>
          <c:showBubbleSize val="0"/>
        </c:dLbls>
        <c:marker val="1"/>
        <c:smooth val="0"/>
        <c:axId val="107356160"/>
        <c:axId val="107357696"/>
      </c:lineChart>
      <c:catAx>
        <c:axId val="107356160"/>
        <c:scaling>
          <c:orientation val="minMax"/>
        </c:scaling>
        <c:delete val="0"/>
        <c:axPos val="b"/>
        <c:numFmt formatCode="General" sourceLinked="1"/>
        <c:majorTickMark val="out"/>
        <c:minorTickMark val="none"/>
        <c:tickLblPos val="low"/>
        <c:crossAx val="107357696"/>
        <c:crosses val="autoZero"/>
        <c:auto val="1"/>
        <c:lblAlgn val="ctr"/>
        <c:lblOffset val="100"/>
        <c:noMultiLvlLbl val="0"/>
      </c:catAx>
      <c:valAx>
        <c:axId val="107357696"/>
        <c:scaling>
          <c:orientation val="minMax"/>
          <c:max val="0.9"/>
        </c:scaling>
        <c:delete val="0"/>
        <c:axPos val="l"/>
        <c:majorGridlines>
          <c:spPr>
            <a:ln w="3175">
              <a:prstDash val="dash"/>
            </a:ln>
          </c:spPr>
        </c:majorGridlines>
        <c:numFmt formatCode="General" sourceLinked="1"/>
        <c:majorTickMark val="out"/>
        <c:minorTickMark val="none"/>
        <c:tickLblPos val="nextTo"/>
        <c:crossAx val="107356160"/>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2195975503063"/>
          <c:y val="5.1400554097404488E-2"/>
          <c:w val="0.81605161854768149"/>
          <c:h val="0.79523549139690874"/>
        </c:manualLayout>
      </c:layout>
      <c:lineChart>
        <c:grouping val="standard"/>
        <c:varyColors val="0"/>
        <c:ser>
          <c:idx val="0"/>
          <c:order val="0"/>
          <c:tx>
            <c:strRef>
              <c:f>Graph10C!$C$6</c:f>
              <c:strCache>
                <c:ptCount val="1"/>
                <c:pt idx="0">
                  <c:v>Laggard firms</c:v>
                </c:pt>
              </c:strCache>
            </c:strRef>
          </c:tx>
          <c:spPr>
            <a:ln>
              <a:solidFill>
                <a:srgbClr val="00A0E1"/>
              </a:solidFill>
            </a:ln>
          </c:spPr>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Graph10C!$C$20:$C$32</c:f>
              <c:numCache>
                <c:formatCode>General</c:formatCode>
                <c:ptCount val="13"/>
                <c:pt idx="0">
                  <c:v>0</c:v>
                </c:pt>
                <c:pt idx="1">
                  <c:v>2.6635200000000001E-2</c:v>
                </c:pt>
                <c:pt idx="2">
                  <c:v>3.9629900000000003E-2</c:v>
                </c:pt>
                <c:pt idx="3">
                  <c:v>0.11660669999999999</c:v>
                </c:pt>
                <c:pt idx="4">
                  <c:v>0.15756609999999999</c:v>
                </c:pt>
                <c:pt idx="5">
                  <c:v>0.17986679999999999</c:v>
                </c:pt>
                <c:pt idx="6">
                  <c:v>0.24972630000000001</c:v>
                </c:pt>
                <c:pt idx="7">
                  <c:v>0.22629170000000001</c:v>
                </c:pt>
                <c:pt idx="8">
                  <c:v>0.21097279999999999</c:v>
                </c:pt>
                <c:pt idx="9">
                  <c:v>0.2294149</c:v>
                </c:pt>
                <c:pt idx="10">
                  <c:v>0.16953180000000001</c:v>
                </c:pt>
                <c:pt idx="11">
                  <c:v>0.173789</c:v>
                </c:pt>
                <c:pt idx="12">
                  <c:v>0.20103360000000001</c:v>
                </c:pt>
              </c:numCache>
            </c:numRef>
          </c:val>
          <c:smooth val="0"/>
          <c:extLst xmlns:c16r2="http://schemas.microsoft.com/office/drawing/2015/06/chart">
            <c:ext xmlns:c16="http://schemas.microsoft.com/office/drawing/2014/chart" uri="{C3380CC4-5D6E-409C-BE32-E72D297353CC}">
              <c16:uniqueId val="{00000000-D440-4A80-BB66-FA7912811634}"/>
            </c:ext>
          </c:extLst>
        </c:ser>
        <c:ser>
          <c:idx val="1"/>
          <c:order val="1"/>
          <c:tx>
            <c:strRef>
              <c:f>Graph10C!$D$6</c:f>
              <c:strCache>
                <c:ptCount val="1"/>
                <c:pt idx="0">
                  <c:v>Frontier firms</c:v>
                </c:pt>
              </c:strCache>
            </c:strRef>
          </c:tx>
          <c:spPr>
            <a:ln>
              <a:solidFill>
                <a:srgbClr val="F59100"/>
              </a:solidFill>
            </a:ln>
          </c:spPr>
          <c:marker>
            <c:symbol val="none"/>
          </c:marker>
          <c:cat>
            <c:numRef>
              <c:f>Graph10C!$B$7:$B$19</c:f>
              <c:numCache>
                <c:formatCode>General</c:formatCode>
                <c:ptCount val="1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numCache>
            </c:numRef>
          </c:cat>
          <c:val>
            <c:numRef>
              <c:f>Graph10C!$D$20:$D$32</c:f>
              <c:numCache>
                <c:formatCode>General</c:formatCode>
                <c:ptCount val="13"/>
                <c:pt idx="0">
                  <c:v>0</c:v>
                </c:pt>
                <c:pt idx="1">
                  <c:v>0.1036015</c:v>
                </c:pt>
                <c:pt idx="2">
                  <c:v>0.1737204</c:v>
                </c:pt>
                <c:pt idx="3">
                  <c:v>0.33229350000000002</c:v>
                </c:pt>
                <c:pt idx="4">
                  <c:v>0.33088970000000001</c:v>
                </c:pt>
                <c:pt idx="5">
                  <c:v>0.44703199999999998</c:v>
                </c:pt>
                <c:pt idx="6">
                  <c:v>0.42396929999999999</c:v>
                </c:pt>
                <c:pt idx="7">
                  <c:v>0.45334239999999998</c:v>
                </c:pt>
                <c:pt idx="8">
                  <c:v>0.63772770000000001</c:v>
                </c:pt>
                <c:pt idx="9">
                  <c:v>0.6642361</c:v>
                </c:pt>
                <c:pt idx="10">
                  <c:v>0.79724689999999998</c:v>
                </c:pt>
                <c:pt idx="11">
                  <c:v>0.8397713</c:v>
                </c:pt>
                <c:pt idx="12">
                  <c:v>0.67324260000000002</c:v>
                </c:pt>
              </c:numCache>
            </c:numRef>
          </c:val>
          <c:smooth val="0"/>
          <c:extLst xmlns:c16r2="http://schemas.microsoft.com/office/drawing/2015/06/chart">
            <c:ext xmlns:c16="http://schemas.microsoft.com/office/drawing/2014/chart" uri="{C3380CC4-5D6E-409C-BE32-E72D297353CC}">
              <c16:uniqueId val="{00000001-D440-4A80-BB66-FA7912811634}"/>
            </c:ext>
          </c:extLst>
        </c:ser>
        <c:dLbls>
          <c:showLegendKey val="0"/>
          <c:showVal val="0"/>
          <c:showCatName val="0"/>
          <c:showSerName val="0"/>
          <c:showPercent val="0"/>
          <c:showBubbleSize val="0"/>
        </c:dLbls>
        <c:marker val="1"/>
        <c:smooth val="0"/>
        <c:axId val="107371136"/>
        <c:axId val="107372928"/>
      </c:lineChart>
      <c:catAx>
        <c:axId val="107371136"/>
        <c:scaling>
          <c:orientation val="minMax"/>
        </c:scaling>
        <c:delete val="0"/>
        <c:axPos val="b"/>
        <c:numFmt formatCode="General" sourceLinked="1"/>
        <c:majorTickMark val="out"/>
        <c:minorTickMark val="none"/>
        <c:tickLblPos val="low"/>
        <c:crossAx val="107372928"/>
        <c:crosses val="autoZero"/>
        <c:auto val="1"/>
        <c:lblAlgn val="ctr"/>
        <c:lblOffset val="100"/>
        <c:noMultiLvlLbl val="0"/>
      </c:catAx>
      <c:valAx>
        <c:axId val="107372928"/>
        <c:scaling>
          <c:orientation val="minMax"/>
          <c:max val="0.9"/>
        </c:scaling>
        <c:delete val="0"/>
        <c:axPos val="l"/>
        <c:majorGridlines>
          <c:spPr>
            <a:ln w="3175">
              <a:prstDash val="dash"/>
            </a:ln>
          </c:spPr>
        </c:majorGridlines>
        <c:numFmt formatCode="General" sourceLinked="1"/>
        <c:majorTickMark val="out"/>
        <c:minorTickMark val="none"/>
        <c:tickLblPos val="nextTo"/>
        <c:crossAx val="107371136"/>
        <c:crosses val="autoZero"/>
        <c:crossBetween val="between"/>
      </c:valAx>
      <c:spPr>
        <a:ln>
          <a:solidFill>
            <a:schemeClr val="tx1">
              <a:tint val="75000"/>
              <a:shade val="95000"/>
              <a:satMod val="105000"/>
            </a:schemeClr>
          </a:solidFill>
        </a:ln>
      </c:spPr>
    </c:plotArea>
    <c:legend>
      <c:legendPos val="r"/>
      <c:layout>
        <c:manualLayout>
          <c:xMode val="edge"/>
          <c:yMode val="edge"/>
          <c:x val="0.20670691163604549"/>
          <c:y val="8.2565616797900268E-2"/>
          <c:w val="0.56829308836395453"/>
          <c:h val="0.14968358121901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640000174114319"/>
          <c:y val="7.680987052350674E-2"/>
          <c:w val="0.49769071898799533"/>
          <c:h val="0.79182123678054883"/>
        </c:manualLayout>
      </c:layout>
      <c:radarChart>
        <c:radarStyle val="marker"/>
        <c:varyColors val="0"/>
        <c:ser>
          <c:idx val="0"/>
          <c:order val="0"/>
          <c:tx>
            <c:strRef>
              <c:f>Graph11!$A$41</c:f>
              <c:strCache>
                <c:ptCount val="1"/>
                <c:pt idx="0">
                  <c:v>France </c:v>
                </c:pt>
              </c:strCache>
            </c:strRef>
          </c:tx>
          <c:spPr>
            <a:ln w="25400">
              <a:solidFill>
                <a:srgbClr val="000080"/>
              </a:solidFill>
              <a:prstDash val="solid"/>
            </a:ln>
            <a:effectLst/>
          </c:spPr>
          <c:marker>
            <c:symbol val="none"/>
          </c:marker>
          <c:cat>
            <c:strRef>
              <c:f>Graph11!$B$40:$J$40</c:f>
              <c:strCache>
                <c:ptCount val="9"/>
                <c:pt idx="0">
                  <c:v>Mean literacy score total adults</c:v>
                </c:pt>
                <c:pt idx="1">
                  <c:v>Mean numeracy score total adults</c:v>
                </c:pt>
                <c:pt idx="2">
                  <c:v>Mean score 16-24 year-olds</c:v>
                </c:pt>
                <c:pt idx="3">
                  <c:v>Mean score of 25-34 year-olds</c:v>
                </c:pt>
                <c:pt idx="4">
                  <c:v>Mean score 55-65 year-olds</c:v>
                </c:pt>
                <c:pt idx="5">
                  <c:v>Mean score for adults with tertiary education</c:v>
                </c:pt>
                <c:pt idx="6">
                  <c:v>Mean score for adults with less than upper secondary education</c:v>
                </c:pt>
                <c:pt idx="7">
                  <c:v>Mean score for adults with a high-skilled job</c:v>
                </c:pt>
                <c:pt idx="8">
                  <c:v>Mean score for adults with a low-skilled job</c:v>
                </c:pt>
              </c:strCache>
            </c:strRef>
          </c:cat>
          <c:val>
            <c:numRef>
              <c:f>Graph11!$B$41:$J$41</c:f>
              <c:numCache>
                <c:formatCode>General</c:formatCode>
                <c:ptCount val="9"/>
                <c:pt idx="0">
                  <c:v>262.13913711352001</c:v>
                </c:pt>
                <c:pt idx="1">
                  <c:v>252.76254749839501</c:v>
                </c:pt>
                <c:pt idx="2">
                  <c:v>269.19389907373147</c:v>
                </c:pt>
                <c:pt idx="3">
                  <c:v>273.67840715952951</c:v>
                </c:pt>
                <c:pt idx="4">
                  <c:v>237.96978868286999</c:v>
                </c:pt>
                <c:pt idx="5">
                  <c:v>292.970763624315</c:v>
                </c:pt>
                <c:pt idx="6">
                  <c:v>231.91257681290799</c:v>
                </c:pt>
                <c:pt idx="7">
                  <c:v>283.399393275649</c:v>
                </c:pt>
                <c:pt idx="8">
                  <c:v>233.80698852782101</c:v>
                </c:pt>
              </c:numCache>
            </c:numRef>
          </c:val>
          <c:extLst xmlns:c16r2="http://schemas.microsoft.com/office/drawing/2015/06/chart">
            <c:ext xmlns:c16="http://schemas.microsoft.com/office/drawing/2014/chart" uri="{C3380CC4-5D6E-409C-BE32-E72D297353CC}">
              <c16:uniqueId val="{00000000-6A5F-463D-BF65-309FC1B2277A}"/>
            </c:ext>
          </c:extLst>
        </c:ser>
        <c:ser>
          <c:idx val="1"/>
          <c:order val="1"/>
          <c:tx>
            <c:strRef>
              <c:f>Graph11!$A$42</c:f>
              <c:strCache>
                <c:ptCount val="1"/>
                <c:pt idx="0">
                  <c:v>OECD average</c:v>
                </c:pt>
              </c:strCache>
            </c:strRef>
          </c:tx>
          <c:spPr>
            <a:ln w="25400">
              <a:solidFill>
                <a:srgbClr val="FF6600"/>
              </a:solidFill>
              <a:prstDash val="solid"/>
            </a:ln>
            <a:effectLst/>
          </c:spPr>
          <c:marker>
            <c:symbol val="none"/>
          </c:marker>
          <c:cat>
            <c:strRef>
              <c:f>Graph11!$B$40:$J$40</c:f>
              <c:strCache>
                <c:ptCount val="9"/>
                <c:pt idx="0">
                  <c:v>Mean literacy score total adults</c:v>
                </c:pt>
                <c:pt idx="1">
                  <c:v>Mean numeracy score total adults</c:v>
                </c:pt>
                <c:pt idx="2">
                  <c:v>Mean score 16-24 year-olds</c:v>
                </c:pt>
                <c:pt idx="3">
                  <c:v>Mean score of 25-34 year-olds</c:v>
                </c:pt>
                <c:pt idx="4">
                  <c:v>Mean score 55-65 year-olds</c:v>
                </c:pt>
                <c:pt idx="5">
                  <c:v>Mean score for adults with tertiary education</c:v>
                </c:pt>
                <c:pt idx="6">
                  <c:v>Mean score for adults with less than upper secondary education</c:v>
                </c:pt>
                <c:pt idx="7">
                  <c:v>Mean score for adults with a high-skilled job</c:v>
                </c:pt>
                <c:pt idx="8">
                  <c:v>Mean score for adults with a low-skilled job</c:v>
                </c:pt>
              </c:strCache>
            </c:strRef>
          </c:cat>
          <c:val>
            <c:numRef>
              <c:f>Graph11!$B$42:$J$42</c:f>
              <c:numCache>
                <c:formatCode>General</c:formatCode>
                <c:ptCount val="9"/>
                <c:pt idx="0">
                  <c:v>272.78605341164746</c:v>
                </c:pt>
                <c:pt idx="1">
                  <c:v>266.23969750535935</c:v>
                </c:pt>
                <c:pt idx="2">
                  <c:v>275.4654496471789</c:v>
                </c:pt>
                <c:pt idx="3">
                  <c:v>281.74899518950662</c:v>
                </c:pt>
                <c:pt idx="4">
                  <c:v>253.93536016319476</c:v>
                </c:pt>
                <c:pt idx="5">
                  <c:v>296.97297135750711</c:v>
                </c:pt>
                <c:pt idx="6">
                  <c:v>245.76410187328977</c:v>
                </c:pt>
                <c:pt idx="7">
                  <c:v>293.5604263428533</c:v>
                </c:pt>
                <c:pt idx="8">
                  <c:v>249.97984918834197</c:v>
                </c:pt>
              </c:numCache>
            </c:numRef>
          </c:val>
          <c:extLst xmlns:c16r2="http://schemas.microsoft.com/office/drawing/2015/06/chart">
            <c:ext xmlns:c16="http://schemas.microsoft.com/office/drawing/2014/chart" uri="{C3380CC4-5D6E-409C-BE32-E72D297353CC}">
              <c16:uniqueId val="{00000001-6A5F-463D-BF65-309FC1B2277A}"/>
            </c:ext>
          </c:extLst>
        </c:ser>
        <c:ser>
          <c:idx val="2"/>
          <c:order val="2"/>
          <c:tx>
            <c:strRef>
              <c:f>Graph11!$A$43</c:f>
              <c:strCache>
                <c:ptCount val="1"/>
                <c:pt idx="0">
                  <c:v>Score for the highest performing country in each dimension</c:v>
                </c:pt>
              </c:strCache>
            </c:strRef>
          </c:tx>
          <c:spPr>
            <a:ln w="25400">
              <a:solidFill>
                <a:srgbClr val="00B0F0"/>
              </a:solidFill>
              <a:prstDash val="solid"/>
            </a:ln>
            <a:effectLst/>
          </c:spPr>
          <c:marker>
            <c:symbol val="none"/>
          </c:marker>
          <c:cat>
            <c:strRef>
              <c:f>Graph11!$B$40:$J$40</c:f>
              <c:strCache>
                <c:ptCount val="9"/>
                <c:pt idx="0">
                  <c:v>Mean literacy score total adults</c:v>
                </c:pt>
                <c:pt idx="1">
                  <c:v>Mean numeracy score total adults</c:v>
                </c:pt>
                <c:pt idx="2">
                  <c:v>Mean score 16-24 year-olds</c:v>
                </c:pt>
                <c:pt idx="3">
                  <c:v>Mean score of 25-34 year-olds</c:v>
                </c:pt>
                <c:pt idx="4">
                  <c:v>Mean score 55-65 year-olds</c:v>
                </c:pt>
                <c:pt idx="5">
                  <c:v>Mean score for adults with tertiary education</c:v>
                </c:pt>
                <c:pt idx="6">
                  <c:v>Mean score for adults with less than upper secondary education</c:v>
                </c:pt>
                <c:pt idx="7">
                  <c:v>Mean score for adults with a high-skilled job</c:v>
                </c:pt>
                <c:pt idx="8">
                  <c:v>Mean score for adults with a low-skilled job</c:v>
                </c:pt>
              </c:strCache>
            </c:strRef>
          </c:cat>
          <c:val>
            <c:numRef>
              <c:f>Graph11!$B$43:$J$43</c:f>
              <c:numCache>
                <c:formatCode>General</c:formatCode>
                <c:ptCount val="9"/>
                <c:pt idx="0">
                  <c:v>296.24225194764102</c:v>
                </c:pt>
                <c:pt idx="1">
                  <c:v>285.659350587277</c:v>
                </c:pt>
                <c:pt idx="2">
                  <c:v>292.406130961163</c:v>
                </c:pt>
                <c:pt idx="3">
                  <c:v>305.83009178158699</c:v>
                </c:pt>
                <c:pt idx="4">
                  <c:v>273.2844609297415</c:v>
                </c:pt>
                <c:pt idx="5">
                  <c:v>313.35875753488398</c:v>
                </c:pt>
                <c:pt idx="6">
                  <c:v>269.49736575388403</c:v>
                </c:pt>
                <c:pt idx="7">
                  <c:v>310.62259955101098</c:v>
                </c:pt>
                <c:pt idx="8">
                  <c:v>280.424736570888</c:v>
                </c:pt>
              </c:numCache>
            </c:numRef>
          </c:val>
          <c:extLst xmlns:c16r2="http://schemas.microsoft.com/office/drawing/2015/06/chart">
            <c:ext xmlns:c16="http://schemas.microsoft.com/office/drawing/2014/chart" uri="{C3380CC4-5D6E-409C-BE32-E72D297353CC}">
              <c16:uniqueId val="{00000002-6A5F-463D-BF65-309FC1B2277A}"/>
            </c:ext>
          </c:extLst>
        </c:ser>
        <c:dLbls>
          <c:showLegendKey val="0"/>
          <c:showVal val="0"/>
          <c:showCatName val="0"/>
          <c:showSerName val="0"/>
          <c:showPercent val="0"/>
          <c:showBubbleSize val="0"/>
        </c:dLbls>
        <c:axId val="107400576"/>
        <c:axId val="107402368"/>
      </c:radarChart>
      <c:catAx>
        <c:axId val="107400576"/>
        <c:scaling>
          <c:orientation val="minMax"/>
        </c:scaling>
        <c:delete val="0"/>
        <c:axPos val="b"/>
        <c:majorGridlines/>
        <c:numFmt formatCode="General" sourceLinked="0"/>
        <c:majorTickMark val="out"/>
        <c:minorTickMark val="none"/>
        <c:tickLblPos val="nextTo"/>
        <c:txPr>
          <a:bodyPr/>
          <a:lstStyle/>
          <a:p>
            <a:pPr>
              <a:defRPr sz="1400" b="0" i="0">
                <a:latin typeface="Arial"/>
                <a:ea typeface="Arial"/>
                <a:cs typeface="Arial"/>
              </a:defRPr>
            </a:pPr>
            <a:endParaRPr lang="fr-FR"/>
          </a:p>
        </c:txPr>
        <c:crossAx val="107402368"/>
        <c:crosses val="autoZero"/>
        <c:auto val="1"/>
        <c:lblAlgn val="ctr"/>
        <c:lblOffset val="100"/>
        <c:noMultiLvlLbl val="0"/>
      </c:catAx>
      <c:valAx>
        <c:axId val="107402368"/>
        <c:scaling>
          <c:orientation val="minMax"/>
          <c:min val="200"/>
        </c:scaling>
        <c:delete val="0"/>
        <c:axPos val="l"/>
        <c:majorGridlines/>
        <c:numFmt formatCode="0" sourceLinked="0"/>
        <c:majorTickMark val="cross"/>
        <c:minorTickMark val="none"/>
        <c:tickLblPos val="nextTo"/>
        <c:spPr>
          <a:ln w="3175">
            <a:solidFill>
              <a:srgbClr val="C0C0C0"/>
            </a:solidFill>
            <a:prstDash val="solid"/>
          </a:ln>
        </c:spPr>
        <c:crossAx val="107400576"/>
        <c:crosses val="autoZero"/>
        <c:crossBetween val="between"/>
      </c:valAx>
      <c:spPr>
        <a:noFill/>
        <a:ln w="12700">
          <a:no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371387269882125E-2"/>
          <c:y val="5.3952240074091905E-2"/>
          <c:w val="0.91361642782212416"/>
          <c:h val="0.72196976664636892"/>
        </c:manualLayout>
      </c:layout>
      <c:barChart>
        <c:barDir val="col"/>
        <c:grouping val="stacked"/>
        <c:varyColors val="0"/>
        <c:ser>
          <c:idx val="1"/>
          <c:order val="1"/>
          <c:tx>
            <c:strRef>
              <c:f>'G12'!$D$3:$D$4</c:f>
              <c:strCache>
                <c:ptCount val="1"/>
                <c:pt idx="0">
                  <c:v>  Underqualification</c:v>
                </c:pt>
              </c:strCache>
            </c:strRef>
          </c:tx>
          <c:spPr>
            <a:solidFill>
              <a:srgbClr val="00A0E1"/>
            </a:solidFill>
            <a:ln w="25400">
              <a:noFill/>
            </a:ln>
            <a:effectLst/>
          </c:spPr>
          <c:invertIfNegative val="0"/>
          <c:cat>
            <c:strRef>
              <c:f>'G12'!$A$5:$B$31</c:f>
              <c:strCache>
                <c:ptCount val="27"/>
                <c:pt idx="0">
                  <c:v>Czech Republic</c:v>
                </c:pt>
                <c:pt idx="1">
                  <c:v>Slovak Republic</c:v>
                </c:pt>
                <c:pt idx="2">
                  <c:v>Finland</c:v>
                </c:pt>
                <c:pt idx="3">
                  <c:v>Lithuania</c:v>
                </c:pt>
                <c:pt idx="4">
                  <c:v>Hungary</c:v>
                </c:pt>
                <c:pt idx="5">
                  <c:v>Luxembourg</c:v>
                </c:pt>
                <c:pt idx="6">
                  <c:v>European Union</c:v>
                </c:pt>
                <c:pt idx="7">
                  <c:v>Denmark</c:v>
                </c:pt>
                <c:pt idx="8">
                  <c:v>France</c:v>
                </c:pt>
                <c:pt idx="9">
                  <c:v>Belgium</c:v>
                </c:pt>
                <c:pt idx="10">
                  <c:v>Lithuania</c:v>
                </c:pt>
                <c:pt idx="11">
                  <c:v>Norway</c:v>
                </c:pt>
                <c:pt idx="12">
                  <c:v>OECD - Total</c:v>
                </c:pt>
                <c:pt idx="13">
                  <c:v>Switzerland</c:v>
                </c:pt>
                <c:pt idx="14">
                  <c:v>Austria</c:v>
                </c:pt>
                <c:pt idx="15">
                  <c:v>Germany</c:v>
                </c:pt>
                <c:pt idx="16">
                  <c:v>Sweden</c:v>
                </c:pt>
                <c:pt idx="17">
                  <c:v>Netherlands</c:v>
                </c:pt>
                <c:pt idx="18">
                  <c:v>Estonia</c:v>
                </c:pt>
                <c:pt idx="19">
                  <c:v>Iceland</c:v>
                </c:pt>
                <c:pt idx="20">
                  <c:v>Italy</c:v>
                </c:pt>
                <c:pt idx="21">
                  <c:v>Spain</c:v>
                </c:pt>
                <c:pt idx="22">
                  <c:v>United Kingdom</c:v>
                </c:pt>
                <c:pt idx="23">
                  <c:v>Portugal</c:v>
                </c:pt>
                <c:pt idx="24">
                  <c:v>Turkey</c:v>
                </c:pt>
                <c:pt idx="25">
                  <c:v>Greece</c:v>
                </c:pt>
                <c:pt idx="26">
                  <c:v>Ireland</c:v>
                </c:pt>
              </c:strCache>
            </c:strRef>
          </c:cat>
          <c:val>
            <c:numRef>
              <c:f>'G12'!$D$5:$D$31</c:f>
              <c:numCache>
                <c:formatCode>##,#0\.0_ ;\-##,#0\.0\ </c:formatCode>
                <c:ptCount val="27"/>
                <c:pt idx="0">
                  <c:v>8.39</c:v>
                </c:pt>
                <c:pt idx="1">
                  <c:v>7.59</c:v>
                </c:pt>
                <c:pt idx="2">
                  <c:v>20.3</c:v>
                </c:pt>
                <c:pt idx="3">
                  <c:v>17.600000000000001</c:v>
                </c:pt>
                <c:pt idx="4">
                  <c:v>13.6</c:v>
                </c:pt>
                <c:pt idx="5">
                  <c:v>15.1</c:v>
                </c:pt>
                <c:pt idx="6">
                  <c:v>18.7</c:v>
                </c:pt>
                <c:pt idx="7">
                  <c:v>20</c:v>
                </c:pt>
                <c:pt idx="8">
                  <c:v>23.5</c:v>
                </c:pt>
                <c:pt idx="9">
                  <c:v>23.8</c:v>
                </c:pt>
                <c:pt idx="10">
                  <c:v>13.6</c:v>
                </c:pt>
                <c:pt idx="11">
                  <c:v>22.7</c:v>
                </c:pt>
                <c:pt idx="12">
                  <c:v>18.899999999999999</c:v>
                </c:pt>
                <c:pt idx="13">
                  <c:v>24.7</c:v>
                </c:pt>
                <c:pt idx="14">
                  <c:v>16.600000000000001</c:v>
                </c:pt>
                <c:pt idx="15">
                  <c:v>19.7</c:v>
                </c:pt>
                <c:pt idx="16">
                  <c:v>22.3</c:v>
                </c:pt>
                <c:pt idx="17">
                  <c:v>25.1</c:v>
                </c:pt>
                <c:pt idx="18">
                  <c:v>23.8</c:v>
                </c:pt>
                <c:pt idx="19">
                  <c:v>16.3</c:v>
                </c:pt>
                <c:pt idx="20">
                  <c:v>20</c:v>
                </c:pt>
                <c:pt idx="21">
                  <c:v>21.2</c:v>
                </c:pt>
                <c:pt idx="22">
                  <c:v>27.7</c:v>
                </c:pt>
                <c:pt idx="23">
                  <c:v>18.7</c:v>
                </c:pt>
                <c:pt idx="24">
                  <c:v>14</c:v>
                </c:pt>
                <c:pt idx="25">
                  <c:v>20</c:v>
                </c:pt>
                <c:pt idx="26">
                  <c:v>29.5</c:v>
                </c:pt>
              </c:numCache>
            </c:numRef>
          </c:val>
          <c:extLst xmlns:c16r2="http://schemas.microsoft.com/office/drawing/2015/06/chart">
            <c:ext xmlns:c16="http://schemas.microsoft.com/office/drawing/2014/chart" uri="{C3380CC4-5D6E-409C-BE32-E72D297353CC}">
              <c16:uniqueId val="{00000000-3DF0-4652-9E1F-F44D935D8199}"/>
            </c:ext>
          </c:extLst>
        </c:ser>
        <c:ser>
          <c:idx val="2"/>
          <c:order val="2"/>
          <c:tx>
            <c:strRef>
              <c:f>'G12'!$E$3:$E$4</c:f>
              <c:strCache>
                <c:ptCount val="1"/>
                <c:pt idx="0">
                  <c:v>  Overqualification</c:v>
                </c:pt>
              </c:strCache>
            </c:strRef>
          </c:tx>
          <c:spPr>
            <a:solidFill>
              <a:srgbClr val="B2B2B2"/>
            </a:solidFill>
            <a:ln w="25400">
              <a:noFill/>
            </a:ln>
            <a:effectLst/>
          </c:spPr>
          <c:invertIfNegative val="0"/>
          <c:cat>
            <c:strRef>
              <c:f>'G12'!$A$5:$B$31</c:f>
              <c:strCache>
                <c:ptCount val="27"/>
                <c:pt idx="0">
                  <c:v>Czech Republic</c:v>
                </c:pt>
                <c:pt idx="1">
                  <c:v>Slovak Republic</c:v>
                </c:pt>
                <c:pt idx="2">
                  <c:v>Finland</c:v>
                </c:pt>
                <c:pt idx="3">
                  <c:v>Lithuania</c:v>
                </c:pt>
                <c:pt idx="4">
                  <c:v>Hungary</c:v>
                </c:pt>
                <c:pt idx="5">
                  <c:v>Luxembourg</c:v>
                </c:pt>
                <c:pt idx="6">
                  <c:v>European Union</c:v>
                </c:pt>
                <c:pt idx="7">
                  <c:v>Denmark</c:v>
                </c:pt>
                <c:pt idx="8">
                  <c:v>France</c:v>
                </c:pt>
                <c:pt idx="9">
                  <c:v>Belgium</c:v>
                </c:pt>
                <c:pt idx="10">
                  <c:v>Lithuania</c:v>
                </c:pt>
                <c:pt idx="11">
                  <c:v>Norway</c:v>
                </c:pt>
                <c:pt idx="12">
                  <c:v>OECD - Total</c:v>
                </c:pt>
                <c:pt idx="13">
                  <c:v>Switzerland</c:v>
                </c:pt>
                <c:pt idx="14">
                  <c:v>Austria</c:v>
                </c:pt>
                <c:pt idx="15">
                  <c:v>Germany</c:v>
                </c:pt>
                <c:pt idx="16">
                  <c:v>Sweden</c:v>
                </c:pt>
                <c:pt idx="17">
                  <c:v>Netherlands</c:v>
                </c:pt>
                <c:pt idx="18">
                  <c:v>Estonia</c:v>
                </c:pt>
                <c:pt idx="19">
                  <c:v>Iceland</c:v>
                </c:pt>
                <c:pt idx="20">
                  <c:v>Italy</c:v>
                </c:pt>
                <c:pt idx="21">
                  <c:v>Spain</c:v>
                </c:pt>
                <c:pt idx="22">
                  <c:v>United Kingdom</c:v>
                </c:pt>
                <c:pt idx="23">
                  <c:v>Portugal</c:v>
                </c:pt>
                <c:pt idx="24">
                  <c:v>Turkey</c:v>
                </c:pt>
                <c:pt idx="25">
                  <c:v>Greece</c:v>
                </c:pt>
                <c:pt idx="26">
                  <c:v>Ireland</c:v>
                </c:pt>
              </c:strCache>
            </c:strRef>
          </c:cat>
          <c:val>
            <c:numRef>
              <c:f>'G12'!$E$5:$E$31</c:f>
              <c:numCache>
                <c:formatCode>##,#0\.0_ ;\-##,#0\.0\ </c:formatCode>
                <c:ptCount val="27"/>
                <c:pt idx="0">
                  <c:v>8.69</c:v>
                </c:pt>
                <c:pt idx="1">
                  <c:v>12.3</c:v>
                </c:pt>
                <c:pt idx="2">
                  <c:v>7.8</c:v>
                </c:pt>
                <c:pt idx="3">
                  <c:v>12.1</c:v>
                </c:pt>
                <c:pt idx="4">
                  <c:v>16.5</c:v>
                </c:pt>
                <c:pt idx="5">
                  <c:v>15.1</c:v>
                </c:pt>
                <c:pt idx="6">
                  <c:v>14.7</c:v>
                </c:pt>
                <c:pt idx="7">
                  <c:v>14</c:v>
                </c:pt>
                <c:pt idx="8">
                  <c:v>10.6</c:v>
                </c:pt>
                <c:pt idx="9">
                  <c:v>10.6</c:v>
                </c:pt>
                <c:pt idx="10">
                  <c:v>21.2</c:v>
                </c:pt>
                <c:pt idx="11">
                  <c:v>12.3</c:v>
                </c:pt>
                <c:pt idx="12">
                  <c:v>16.8</c:v>
                </c:pt>
                <c:pt idx="13">
                  <c:v>11.3</c:v>
                </c:pt>
                <c:pt idx="14">
                  <c:v>19.5</c:v>
                </c:pt>
                <c:pt idx="15">
                  <c:v>17.2</c:v>
                </c:pt>
                <c:pt idx="16">
                  <c:v>14.6</c:v>
                </c:pt>
                <c:pt idx="17">
                  <c:v>12.6</c:v>
                </c:pt>
                <c:pt idx="18">
                  <c:v>14.1</c:v>
                </c:pt>
                <c:pt idx="19">
                  <c:v>21.8</c:v>
                </c:pt>
                <c:pt idx="20">
                  <c:v>18.2</c:v>
                </c:pt>
                <c:pt idx="21">
                  <c:v>20</c:v>
                </c:pt>
                <c:pt idx="22">
                  <c:v>13.5</c:v>
                </c:pt>
                <c:pt idx="23">
                  <c:v>23.6</c:v>
                </c:pt>
                <c:pt idx="24">
                  <c:v>29.1</c:v>
                </c:pt>
                <c:pt idx="25">
                  <c:v>23.7</c:v>
                </c:pt>
                <c:pt idx="26">
                  <c:v>14.6</c:v>
                </c:pt>
              </c:numCache>
            </c:numRef>
          </c:val>
          <c:extLst xmlns:c16r2="http://schemas.microsoft.com/office/drawing/2015/06/chart">
            <c:ext xmlns:c16="http://schemas.microsoft.com/office/drawing/2014/chart" uri="{C3380CC4-5D6E-409C-BE32-E72D297353CC}">
              <c16:uniqueId val="{00000001-3DF0-4652-9E1F-F44D935D8199}"/>
            </c:ext>
          </c:extLst>
        </c:ser>
        <c:dLbls>
          <c:showLegendKey val="0"/>
          <c:showVal val="0"/>
          <c:showCatName val="0"/>
          <c:showSerName val="0"/>
          <c:showPercent val="0"/>
          <c:showBubbleSize val="0"/>
        </c:dLbls>
        <c:gapWidth val="150"/>
        <c:overlap val="100"/>
        <c:axId val="107466752"/>
        <c:axId val="107468672"/>
      </c:barChart>
      <c:lineChart>
        <c:grouping val="standard"/>
        <c:varyColors val="0"/>
        <c:ser>
          <c:idx val="0"/>
          <c:order val="0"/>
          <c:tx>
            <c:strRef>
              <c:f>'G12'!$C$3:$C$4</c:f>
              <c:strCache>
                <c:ptCount val="1"/>
                <c:pt idx="0">
                  <c:v>Field-of-study mismatch</c:v>
                </c:pt>
              </c:strCache>
            </c:strRef>
          </c:tx>
          <c:spPr>
            <a:ln w="38100">
              <a:noFill/>
              <a:prstDash val="solid"/>
            </a:ln>
            <a:effectLst/>
          </c:spPr>
          <c:marker>
            <c:symbol val="diamond"/>
            <c:size val="11"/>
            <c:spPr>
              <a:solidFill>
                <a:schemeClr val="tx1"/>
              </a:solidFill>
              <a:ln w="9525">
                <a:noFill/>
              </a:ln>
            </c:spPr>
          </c:marker>
          <c:cat>
            <c:strRef>
              <c:f>'G12'!$A$5:$B$31</c:f>
              <c:strCache>
                <c:ptCount val="27"/>
                <c:pt idx="0">
                  <c:v>Czech Republic</c:v>
                </c:pt>
                <c:pt idx="1">
                  <c:v>Slovak Republic</c:v>
                </c:pt>
                <c:pt idx="2">
                  <c:v>Finland</c:v>
                </c:pt>
                <c:pt idx="3">
                  <c:v>Lithuania</c:v>
                </c:pt>
                <c:pt idx="4">
                  <c:v>Hungary</c:v>
                </c:pt>
                <c:pt idx="5">
                  <c:v>Luxembourg</c:v>
                </c:pt>
                <c:pt idx="6">
                  <c:v>European Union</c:v>
                </c:pt>
                <c:pt idx="7">
                  <c:v>Denmark</c:v>
                </c:pt>
                <c:pt idx="8">
                  <c:v>France</c:v>
                </c:pt>
                <c:pt idx="9">
                  <c:v>Belgium</c:v>
                </c:pt>
                <c:pt idx="10">
                  <c:v>Lithuania</c:v>
                </c:pt>
                <c:pt idx="11">
                  <c:v>Norway</c:v>
                </c:pt>
                <c:pt idx="12">
                  <c:v>OECD - Total</c:v>
                </c:pt>
                <c:pt idx="13">
                  <c:v>Switzerland</c:v>
                </c:pt>
                <c:pt idx="14">
                  <c:v>Austria</c:v>
                </c:pt>
                <c:pt idx="15">
                  <c:v>Germany</c:v>
                </c:pt>
                <c:pt idx="16">
                  <c:v>Sweden</c:v>
                </c:pt>
                <c:pt idx="17">
                  <c:v>Netherlands</c:v>
                </c:pt>
                <c:pt idx="18">
                  <c:v>Estonia</c:v>
                </c:pt>
                <c:pt idx="19">
                  <c:v>Iceland</c:v>
                </c:pt>
                <c:pt idx="20">
                  <c:v>Italy</c:v>
                </c:pt>
                <c:pt idx="21">
                  <c:v>Spain</c:v>
                </c:pt>
                <c:pt idx="22">
                  <c:v>United Kingdom</c:v>
                </c:pt>
                <c:pt idx="23">
                  <c:v>Portugal</c:v>
                </c:pt>
                <c:pt idx="24">
                  <c:v>Turkey</c:v>
                </c:pt>
                <c:pt idx="25">
                  <c:v>Greece</c:v>
                </c:pt>
                <c:pt idx="26">
                  <c:v>Ireland</c:v>
                </c:pt>
              </c:strCache>
            </c:strRef>
          </c:cat>
          <c:val>
            <c:numRef>
              <c:f>'G12'!$C$5:$C$31</c:f>
              <c:numCache>
                <c:formatCode>##,#0\.0_ ;\-##,#0\.0\ </c:formatCode>
                <c:ptCount val="27"/>
                <c:pt idx="0">
                  <c:v>31.1</c:v>
                </c:pt>
                <c:pt idx="1">
                  <c:v>37</c:v>
                </c:pt>
                <c:pt idx="2">
                  <c:v>23.7</c:v>
                </c:pt>
                <c:pt idx="3">
                  <c:v>34.700000000000003</c:v>
                </c:pt>
                <c:pt idx="4">
                  <c:v>30.7</c:v>
                </c:pt>
                <c:pt idx="5">
                  <c:v>23.3</c:v>
                </c:pt>
                <c:pt idx="6">
                  <c:v>32.799999999999997</c:v>
                </c:pt>
                <c:pt idx="7">
                  <c:v>30.8</c:v>
                </c:pt>
                <c:pt idx="8">
                  <c:v>33.4</c:v>
                </c:pt>
                <c:pt idx="9">
                  <c:v>28</c:v>
                </c:pt>
                <c:pt idx="10">
                  <c:v>34.9</c:v>
                </c:pt>
                <c:pt idx="11">
                  <c:v>27.7</c:v>
                </c:pt>
                <c:pt idx="12">
                  <c:v>32.200000000000003</c:v>
                </c:pt>
                <c:pt idx="13">
                  <c:v>23.8</c:v>
                </c:pt>
                <c:pt idx="14">
                  <c:v>26.6</c:v>
                </c:pt>
                <c:pt idx="15">
                  <c:v>20.100000000000001</c:v>
                </c:pt>
                <c:pt idx="16">
                  <c:v>35.4</c:v>
                </c:pt>
                <c:pt idx="17">
                  <c:v>33.200000000000003</c:v>
                </c:pt>
                <c:pt idx="18">
                  <c:v>35.5</c:v>
                </c:pt>
                <c:pt idx="19">
                  <c:v>36.4</c:v>
                </c:pt>
                <c:pt idx="20">
                  <c:v>36.5</c:v>
                </c:pt>
                <c:pt idx="21">
                  <c:v>33.700000000000003</c:v>
                </c:pt>
                <c:pt idx="22">
                  <c:v>38</c:v>
                </c:pt>
                <c:pt idx="23">
                  <c:v>35.9</c:v>
                </c:pt>
                <c:pt idx="24">
                  <c:v>36</c:v>
                </c:pt>
                <c:pt idx="25">
                  <c:v>39.4</c:v>
                </c:pt>
                <c:pt idx="26">
                  <c:v>38.700000000000003</c:v>
                </c:pt>
              </c:numCache>
            </c:numRef>
          </c:val>
          <c:smooth val="0"/>
          <c:extLst xmlns:c16r2="http://schemas.microsoft.com/office/drawing/2015/06/chart">
            <c:ext xmlns:c16="http://schemas.microsoft.com/office/drawing/2014/chart" uri="{C3380CC4-5D6E-409C-BE32-E72D297353CC}">
              <c16:uniqueId val="{00000002-3DF0-4652-9E1F-F44D935D8199}"/>
            </c:ext>
          </c:extLst>
        </c:ser>
        <c:dLbls>
          <c:showLegendKey val="0"/>
          <c:showVal val="0"/>
          <c:showCatName val="0"/>
          <c:showSerName val="0"/>
          <c:showPercent val="0"/>
          <c:showBubbleSize val="0"/>
        </c:dLbls>
        <c:marker val="1"/>
        <c:smooth val="0"/>
        <c:axId val="107466752"/>
        <c:axId val="107468672"/>
      </c:lineChart>
      <c:catAx>
        <c:axId val="107466752"/>
        <c:scaling>
          <c:orientation val="minMax"/>
        </c:scaling>
        <c:delete val="0"/>
        <c:axPos val="b"/>
        <c:numFmt formatCode="General" sourceLinked="0"/>
        <c:majorTickMark val="none"/>
        <c:minorTickMark val="none"/>
        <c:tickLblPos val="low"/>
        <c:spPr>
          <a:ln w="12700">
            <a:solidFill>
              <a:srgbClr val="000000"/>
            </a:solidFill>
            <a:prstDash val="solid"/>
          </a:ln>
        </c:spPr>
        <c:txPr>
          <a:bodyPr rot="-2700000" vert="horz"/>
          <a:lstStyle/>
          <a:p>
            <a:pPr>
              <a:defRPr sz="1300"/>
            </a:pPr>
            <a:endParaRPr lang="fr-FR"/>
          </a:p>
        </c:txPr>
        <c:crossAx val="107468672"/>
        <c:crosses val="autoZero"/>
        <c:auto val="1"/>
        <c:lblAlgn val="ctr"/>
        <c:lblOffset val="0"/>
        <c:tickLblSkip val="1"/>
        <c:tickMarkSkip val="1"/>
        <c:noMultiLvlLbl val="0"/>
      </c:catAx>
      <c:valAx>
        <c:axId val="107468672"/>
        <c:scaling>
          <c:orientation val="minMax"/>
        </c:scaling>
        <c:delete val="0"/>
        <c:axPos val="l"/>
        <c:majorGridlines>
          <c:spPr>
            <a:ln w="12700">
              <a:solidFill>
                <a:srgbClr val="C0C0C0"/>
              </a:solidFill>
              <a:prstDash val="solid"/>
            </a:ln>
          </c:spPr>
        </c:majorGridlines>
        <c:numFmt formatCode="General" sourceLinked="0"/>
        <c:majorTickMark val="none"/>
        <c:minorTickMark val="none"/>
        <c:tickLblPos val="nextTo"/>
        <c:spPr>
          <a:ln w="12700">
            <a:solidFill>
              <a:srgbClr val="000000"/>
            </a:solidFill>
            <a:prstDash val="solid"/>
          </a:ln>
        </c:spPr>
        <c:crossAx val="107466752"/>
        <c:crossesAt val="1"/>
        <c:crossBetween val="between"/>
      </c:valAx>
      <c:spPr>
        <a:noFill/>
        <a:ln w="3175">
          <a:solidFill>
            <a:srgbClr val="5F5F5F"/>
          </a:solid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02846540882388"/>
          <c:y val="0.11167242006516441"/>
          <c:w val="0.41372861623331925"/>
          <c:h val="0.710771082636528"/>
        </c:manualLayout>
      </c:layout>
      <c:radarChart>
        <c:radarStyle val="marker"/>
        <c:varyColors val="0"/>
        <c:ser>
          <c:idx val="0"/>
          <c:order val="0"/>
          <c:tx>
            <c:strRef>
              <c:f>'G13'!$A$33</c:f>
              <c:strCache>
                <c:ptCount val="1"/>
                <c:pt idx="0">
                  <c:v>France</c:v>
                </c:pt>
              </c:strCache>
            </c:strRef>
          </c:tx>
          <c:spPr>
            <a:ln w="25400">
              <a:solidFill>
                <a:srgbClr val="000080"/>
              </a:solidFill>
              <a:prstDash val="solid"/>
            </a:ln>
            <a:effectLst/>
          </c:spPr>
          <c:marker>
            <c:symbol val="none"/>
          </c:marker>
          <c:cat>
            <c:strRef>
              <c:f>'G13'!$B$32:$K$32</c:f>
              <c:strCache>
                <c:ptCount val="10"/>
                <c:pt idx="0">
                  <c:v>Teamwork autonomy (EWC 2010)</c:v>
                </c:pt>
                <c:pt idx="1">
                  <c:v>Employees' ability to change or choose methods of work (EWC 2015)</c:v>
                </c:pt>
                <c:pt idx="2">
                  <c:v>Quality of managers' help and support (EWC 2010)</c:v>
                </c:pt>
                <c:pt idx="3">
                  <c:v>Quality of managers' feedback on the workers' job (EWC 2010)</c:v>
                </c:pt>
                <c:pt idx="4">
                  <c:v>Workers consulted before objectives are set (EWC 2010)</c:v>
                </c:pt>
                <c:pt idx="5">
                  <c:v>Use of variable pay schemes (ECS)</c:v>
                </c:pt>
                <c:pt idx="6">
                  <c:v>Prevalence of teamwork within the firm (ECS)</c:v>
                </c:pt>
                <c:pt idx="7">
                  <c:v>Keeping records of good practices (ECS)</c:v>
                </c:pt>
                <c:pt idx="8">
                  <c:v>Regular meetings enabling employee involvement in work organisation (ECS)</c:v>
                </c:pt>
                <c:pt idx="9">
                  <c:v>Tensions at work between employee and manager* (European Quality of Life Survey)</c:v>
                </c:pt>
              </c:strCache>
            </c:strRef>
          </c:cat>
          <c:val>
            <c:numRef>
              <c:f>'G13'!$B$33:$K$33</c:f>
              <c:numCache>
                <c:formatCode>General</c:formatCode>
                <c:ptCount val="10"/>
                <c:pt idx="0">
                  <c:v>22.1</c:v>
                </c:pt>
                <c:pt idx="1">
                  <c:v>71</c:v>
                </c:pt>
                <c:pt idx="2">
                  <c:v>58.5</c:v>
                </c:pt>
                <c:pt idx="3">
                  <c:v>65.900000000000006</c:v>
                </c:pt>
                <c:pt idx="4">
                  <c:v>44.3</c:v>
                </c:pt>
                <c:pt idx="5">
                  <c:v>39.700000000000003</c:v>
                </c:pt>
                <c:pt idx="6">
                  <c:v>16.7</c:v>
                </c:pt>
                <c:pt idx="7">
                  <c:v>66.900000000000006</c:v>
                </c:pt>
                <c:pt idx="8">
                  <c:v>79.8</c:v>
                </c:pt>
                <c:pt idx="9">
                  <c:v>51</c:v>
                </c:pt>
              </c:numCache>
            </c:numRef>
          </c:val>
          <c:extLst xmlns:c16r2="http://schemas.microsoft.com/office/drawing/2015/06/chart">
            <c:ext xmlns:c16="http://schemas.microsoft.com/office/drawing/2014/chart" uri="{C3380CC4-5D6E-409C-BE32-E72D297353CC}">
              <c16:uniqueId val="{00000000-286A-410F-AC15-A4572F0E6018}"/>
            </c:ext>
          </c:extLst>
        </c:ser>
        <c:ser>
          <c:idx val="1"/>
          <c:order val="1"/>
          <c:tx>
            <c:strRef>
              <c:f>'G13'!$A$34</c:f>
              <c:strCache>
                <c:ptCount val="1"/>
                <c:pt idx="0">
                  <c:v>EU average</c:v>
                </c:pt>
              </c:strCache>
            </c:strRef>
          </c:tx>
          <c:spPr>
            <a:ln w="25400">
              <a:solidFill>
                <a:srgbClr val="FF6600"/>
              </a:solidFill>
              <a:prstDash val="solid"/>
            </a:ln>
            <a:effectLst/>
          </c:spPr>
          <c:marker>
            <c:symbol val="none"/>
          </c:marker>
          <c:cat>
            <c:strRef>
              <c:f>'G13'!$B$32:$K$32</c:f>
              <c:strCache>
                <c:ptCount val="10"/>
                <c:pt idx="0">
                  <c:v>Teamwork autonomy (EWC 2010)</c:v>
                </c:pt>
                <c:pt idx="1">
                  <c:v>Employees' ability to change or choose methods of work (EWC 2015)</c:v>
                </c:pt>
                <c:pt idx="2">
                  <c:v>Quality of managers' help and support (EWC 2010)</c:v>
                </c:pt>
                <c:pt idx="3">
                  <c:v>Quality of managers' feedback on the workers' job (EWC 2010)</c:v>
                </c:pt>
                <c:pt idx="4">
                  <c:v>Workers consulted before objectives are set (EWC 2010)</c:v>
                </c:pt>
                <c:pt idx="5">
                  <c:v>Use of variable pay schemes (ECS)</c:v>
                </c:pt>
                <c:pt idx="6">
                  <c:v>Prevalence of teamwork within the firm (ECS)</c:v>
                </c:pt>
                <c:pt idx="7">
                  <c:v>Keeping records of good practices (ECS)</c:v>
                </c:pt>
                <c:pt idx="8">
                  <c:v>Regular meetings enabling employee involvement in work organisation (ECS)</c:v>
                </c:pt>
                <c:pt idx="9">
                  <c:v>Tensions at work between employee and manager* (European Quality of Life Survey)</c:v>
                </c:pt>
              </c:strCache>
            </c:strRef>
          </c:cat>
          <c:val>
            <c:numRef>
              <c:f>'G13'!$B$34:$K$34</c:f>
              <c:numCache>
                <c:formatCode>0\.0</c:formatCode>
                <c:ptCount val="10"/>
                <c:pt idx="0">
                  <c:v>23.282142857142855</c:v>
                </c:pt>
                <c:pt idx="1">
                  <c:v>68.08214285714287</c:v>
                </c:pt>
                <c:pt idx="2">
                  <c:v>65.571428571428584</c:v>
                </c:pt>
                <c:pt idx="3">
                  <c:v>79.31785714285715</c:v>
                </c:pt>
                <c:pt idx="4">
                  <c:v>51.457142857142856</c:v>
                </c:pt>
                <c:pt idx="5">
                  <c:v>45.914285714285711</c:v>
                </c:pt>
                <c:pt idx="6">
                  <c:v>21.089285714285715</c:v>
                </c:pt>
                <c:pt idx="7">
                  <c:v>59.521428571428586</c:v>
                </c:pt>
                <c:pt idx="8">
                  <c:v>86.589285714285708</c:v>
                </c:pt>
                <c:pt idx="9">
                  <c:v>68.239285714285728</c:v>
                </c:pt>
              </c:numCache>
            </c:numRef>
          </c:val>
          <c:extLst xmlns:c16r2="http://schemas.microsoft.com/office/drawing/2015/06/chart">
            <c:ext xmlns:c16="http://schemas.microsoft.com/office/drawing/2014/chart" uri="{C3380CC4-5D6E-409C-BE32-E72D297353CC}">
              <c16:uniqueId val="{00000001-286A-410F-AC15-A4572F0E6018}"/>
            </c:ext>
          </c:extLst>
        </c:ser>
        <c:ser>
          <c:idx val="3"/>
          <c:order val="2"/>
          <c:tx>
            <c:strRef>
              <c:f>'G13'!$A$36</c:f>
              <c:strCache>
                <c:ptCount val="1"/>
                <c:pt idx="0">
                  <c:v>Score for the highest performing country in each dimension</c:v>
                </c:pt>
              </c:strCache>
            </c:strRef>
          </c:tx>
          <c:spPr>
            <a:ln w="25400">
              <a:solidFill>
                <a:srgbClr val="00B0F0"/>
              </a:solidFill>
              <a:prstDash val="solid"/>
            </a:ln>
            <a:effectLst/>
          </c:spPr>
          <c:marker>
            <c:symbol val="none"/>
          </c:marker>
          <c:cat>
            <c:strRef>
              <c:f>'G13'!$B$32:$K$32</c:f>
              <c:strCache>
                <c:ptCount val="10"/>
                <c:pt idx="0">
                  <c:v>Teamwork autonomy (EWC 2010)</c:v>
                </c:pt>
                <c:pt idx="1">
                  <c:v>Employees' ability to change or choose methods of work (EWC 2015)</c:v>
                </c:pt>
                <c:pt idx="2">
                  <c:v>Quality of managers' help and support (EWC 2010)</c:v>
                </c:pt>
                <c:pt idx="3">
                  <c:v>Quality of managers' feedback on the workers' job (EWC 2010)</c:v>
                </c:pt>
                <c:pt idx="4">
                  <c:v>Workers consulted before objectives are set (EWC 2010)</c:v>
                </c:pt>
                <c:pt idx="5">
                  <c:v>Use of variable pay schemes (ECS)</c:v>
                </c:pt>
                <c:pt idx="6">
                  <c:v>Prevalence of teamwork within the firm (ECS)</c:v>
                </c:pt>
                <c:pt idx="7">
                  <c:v>Keeping records of good practices (ECS)</c:v>
                </c:pt>
                <c:pt idx="8">
                  <c:v>Regular meetings enabling employee involvement in work organisation (ECS)</c:v>
                </c:pt>
                <c:pt idx="9">
                  <c:v>Tensions at work between employee and manager* (European Quality of Life Survey)</c:v>
                </c:pt>
              </c:strCache>
            </c:strRef>
          </c:cat>
          <c:val>
            <c:numRef>
              <c:f>'G13'!$B$36:$K$36</c:f>
              <c:numCache>
                <c:formatCode>General</c:formatCode>
                <c:ptCount val="10"/>
                <c:pt idx="0">
                  <c:v>43.4</c:v>
                </c:pt>
                <c:pt idx="1">
                  <c:v>89.9</c:v>
                </c:pt>
                <c:pt idx="2">
                  <c:v>83.7</c:v>
                </c:pt>
                <c:pt idx="3">
                  <c:v>93.2</c:v>
                </c:pt>
                <c:pt idx="4">
                  <c:v>67.400000000000006</c:v>
                </c:pt>
                <c:pt idx="5">
                  <c:v>74.3</c:v>
                </c:pt>
                <c:pt idx="6">
                  <c:v>43.8</c:v>
                </c:pt>
                <c:pt idx="7">
                  <c:v>82.7</c:v>
                </c:pt>
                <c:pt idx="8">
                  <c:v>95.4</c:v>
                </c:pt>
                <c:pt idx="9">
                  <c:v>94.8</c:v>
                </c:pt>
              </c:numCache>
            </c:numRef>
          </c:val>
          <c:extLst xmlns:c16r2="http://schemas.microsoft.com/office/drawing/2015/06/chart">
            <c:ext xmlns:c16="http://schemas.microsoft.com/office/drawing/2014/chart" uri="{C3380CC4-5D6E-409C-BE32-E72D297353CC}">
              <c16:uniqueId val="{00000002-286A-410F-AC15-A4572F0E6018}"/>
            </c:ext>
          </c:extLst>
        </c:ser>
        <c:dLbls>
          <c:showLegendKey val="0"/>
          <c:showVal val="0"/>
          <c:showCatName val="0"/>
          <c:showSerName val="0"/>
          <c:showPercent val="0"/>
          <c:showBubbleSize val="0"/>
        </c:dLbls>
        <c:axId val="107529344"/>
        <c:axId val="107530880"/>
      </c:radarChart>
      <c:catAx>
        <c:axId val="107529344"/>
        <c:scaling>
          <c:orientation val="minMax"/>
        </c:scaling>
        <c:delete val="0"/>
        <c:axPos val="b"/>
        <c:majorGridlines/>
        <c:numFmt formatCode="General" sourceLinked="0"/>
        <c:majorTickMark val="out"/>
        <c:minorTickMark val="none"/>
        <c:tickLblPos val="nextTo"/>
        <c:txPr>
          <a:bodyPr/>
          <a:lstStyle/>
          <a:p>
            <a:pPr>
              <a:defRPr sz="1200" b="0" i="0">
                <a:latin typeface="Arial"/>
                <a:ea typeface="Arial"/>
                <a:cs typeface="Arial"/>
              </a:defRPr>
            </a:pPr>
            <a:endParaRPr lang="fr-FR"/>
          </a:p>
        </c:txPr>
        <c:crossAx val="107530880"/>
        <c:crosses val="autoZero"/>
        <c:auto val="1"/>
        <c:lblAlgn val="ctr"/>
        <c:lblOffset val="100"/>
        <c:noMultiLvlLbl val="0"/>
      </c:catAx>
      <c:valAx>
        <c:axId val="107530880"/>
        <c:scaling>
          <c:orientation val="minMax"/>
        </c:scaling>
        <c:delete val="0"/>
        <c:axPos val="l"/>
        <c:majorGridlines/>
        <c:numFmt formatCode="General" sourceLinked="1"/>
        <c:majorTickMark val="cross"/>
        <c:minorTickMark val="none"/>
        <c:tickLblPos val="nextTo"/>
        <c:spPr>
          <a:ln w="3175">
            <a:solidFill>
              <a:srgbClr val="C0C0C0"/>
            </a:solidFill>
            <a:prstDash val="solid"/>
          </a:ln>
        </c:spPr>
        <c:crossAx val="107529344"/>
        <c:crosses val="autoZero"/>
        <c:crossBetween val="between"/>
      </c:valAx>
      <c:spPr>
        <a:noFill/>
        <a:ln w="12700">
          <a:noFill/>
          <a:prstDash val="solid"/>
        </a:ln>
      </c:spPr>
    </c:plotArea>
    <c:legend>
      <c:legendPos val="b"/>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72378316098466E-2"/>
          <c:y val="0.12666671970468432"/>
          <c:w val="0.72238116832254617"/>
          <c:h val="0.69603220695737567"/>
        </c:manualLayout>
      </c:layout>
      <c:lineChart>
        <c:grouping val="standard"/>
        <c:varyColors val="0"/>
        <c:ser>
          <c:idx val="0"/>
          <c:order val="0"/>
          <c:tx>
            <c:strRef>
              <c:f>Graph16!$B$2</c:f>
              <c:strCache>
                <c:ptCount val="1"/>
                <c:pt idx="0">
                  <c:v>10th</c:v>
                </c:pt>
              </c:strCache>
            </c:strRef>
          </c:tx>
          <c:spPr>
            <a:ln>
              <a:solidFill>
                <a:srgbClr val="00A0E1"/>
              </a:solidFill>
            </a:ln>
          </c:spPr>
          <c:marker>
            <c:symbol val="circle"/>
            <c:size val="7"/>
            <c:spPr>
              <a:solidFill>
                <a:srgbClr val="00A0E1"/>
              </a:solidFill>
              <a:ln>
                <a:solidFill>
                  <a:srgbClr val="00A0E1"/>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Graph16!$B$3:$B$22</c:f>
              <c:numCache>
                <c:formatCode>General</c:formatCode>
                <c:ptCount val="20"/>
                <c:pt idx="0">
                  <c:v>0</c:v>
                </c:pt>
                <c:pt idx="1">
                  <c:v>-5.229468822479248</c:v>
                </c:pt>
                <c:pt idx="2">
                  <c:v>-6.5304079055786133</c:v>
                </c:pt>
                <c:pt idx="3">
                  <c:v>-3.0362446308135986</c:v>
                </c:pt>
                <c:pt idx="4">
                  <c:v>-2.5140702724456787</c:v>
                </c:pt>
                <c:pt idx="5">
                  <c:v>-0.24557171761989594</c:v>
                </c:pt>
                <c:pt idx="6">
                  <c:v>3.0959675312042236</c:v>
                </c:pt>
                <c:pt idx="7">
                  <c:v>5.3047018051147461</c:v>
                </c:pt>
                <c:pt idx="8">
                  <c:v>2.2935037612915039</c:v>
                </c:pt>
                <c:pt idx="9">
                  <c:v>1.0935176610946655</c:v>
                </c:pt>
                <c:pt idx="10">
                  <c:v>0.87681442499160767</c:v>
                </c:pt>
                <c:pt idx="11">
                  <c:v>-2.9150540828704834</c:v>
                </c:pt>
                <c:pt idx="12">
                  <c:v>-2.4295628070831299</c:v>
                </c:pt>
                <c:pt idx="13">
                  <c:v>-4.7379927635192871</c:v>
                </c:pt>
                <c:pt idx="14">
                  <c:v>-9.1378192901611328</c:v>
                </c:pt>
                <c:pt idx="15">
                  <c:v>-1.9821949005126953</c:v>
                </c:pt>
                <c:pt idx="16">
                  <c:v>1.9443565607070923</c:v>
                </c:pt>
                <c:pt idx="17">
                  <c:v>-2.3618948459625244</c:v>
                </c:pt>
                <c:pt idx="18">
                  <c:v>-3.0391929149627686</c:v>
                </c:pt>
                <c:pt idx="19">
                  <c:v>-3.3852155208587646</c:v>
                </c:pt>
              </c:numCache>
            </c:numRef>
          </c:val>
          <c:smooth val="0"/>
          <c:extLst xmlns:c16r2="http://schemas.microsoft.com/office/drawing/2015/06/chart">
            <c:ext xmlns:c16="http://schemas.microsoft.com/office/drawing/2014/chart" uri="{C3380CC4-5D6E-409C-BE32-E72D297353CC}">
              <c16:uniqueId val="{00000000-4BF3-44D5-AD74-2CA7E6BEA7FB}"/>
            </c:ext>
          </c:extLst>
        </c:ser>
        <c:ser>
          <c:idx val="1"/>
          <c:order val="1"/>
          <c:tx>
            <c:strRef>
              <c:f>Graph16!$C$2</c:f>
              <c:strCache>
                <c:ptCount val="1"/>
                <c:pt idx="0">
                  <c:v>50th</c:v>
                </c:pt>
              </c:strCache>
            </c:strRef>
          </c:tx>
          <c:spPr>
            <a:ln>
              <a:solidFill>
                <a:srgbClr val="000080"/>
              </a:solidFill>
            </a:ln>
          </c:spPr>
          <c:marker>
            <c:spPr>
              <a:solidFill>
                <a:srgbClr val="000080"/>
              </a:solidFill>
              <a:ln>
                <a:solidFill>
                  <a:srgbClr val="00008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Graph16!$C$3:$C$22</c:f>
              <c:numCache>
                <c:formatCode>General</c:formatCode>
                <c:ptCount val="20"/>
                <c:pt idx="0">
                  <c:v>0</c:v>
                </c:pt>
                <c:pt idx="1">
                  <c:v>-2.9408414363861084</c:v>
                </c:pt>
                <c:pt idx="2">
                  <c:v>-3.0396978855133057</c:v>
                </c:pt>
                <c:pt idx="3">
                  <c:v>-0.40731099247932434</c:v>
                </c:pt>
                <c:pt idx="4">
                  <c:v>0.15782389044761658</c:v>
                </c:pt>
                <c:pt idx="5">
                  <c:v>2.0846283435821533</c:v>
                </c:pt>
                <c:pt idx="6">
                  <c:v>4.2317805290222168</c:v>
                </c:pt>
                <c:pt idx="7">
                  <c:v>4.0565738677978516</c:v>
                </c:pt>
                <c:pt idx="8">
                  <c:v>1.4570586681365967</c:v>
                </c:pt>
                <c:pt idx="9">
                  <c:v>2.079803466796875</c:v>
                </c:pt>
                <c:pt idx="10">
                  <c:v>2.118985652923584</c:v>
                </c:pt>
                <c:pt idx="11">
                  <c:v>1.4872080087661743</c:v>
                </c:pt>
                <c:pt idx="12">
                  <c:v>2.540900707244873</c:v>
                </c:pt>
                <c:pt idx="13">
                  <c:v>0.10062464326620102</c:v>
                </c:pt>
                <c:pt idx="14">
                  <c:v>-2.2913680076599121</c:v>
                </c:pt>
                <c:pt idx="15">
                  <c:v>2.8452486991882324</c:v>
                </c:pt>
                <c:pt idx="16">
                  <c:v>6.4502639770507812</c:v>
                </c:pt>
                <c:pt idx="17">
                  <c:v>3.3681735992431641</c:v>
                </c:pt>
                <c:pt idx="18">
                  <c:v>4.1079845428466797</c:v>
                </c:pt>
                <c:pt idx="19">
                  <c:v>4.2155375480651855</c:v>
                </c:pt>
              </c:numCache>
            </c:numRef>
          </c:val>
          <c:smooth val="0"/>
          <c:extLst xmlns:c16r2="http://schemas.microsoft.com/office/drawing/2015/06/chart">
            <c:ext xmlns:c16="http://schemas.microsoft.com/office/drawing/2014/chart" uri="{C3380CC4-5D6E-409C-BE32-E72D297353CC}">
              <c16:uniqueId val="{00000001-4BF3-44D5-AD74-2CA7E6BEA7FB}"/>
            </c:ext>
          </c:extLst>
        </c:ser>
        <c:ser>
          <c:idx val="2"/>
          <c:order val="2"/>
          <c:tx>
            <c:strRef>
              <c:f>Graph16!$D$2</c:f>
              <c:strCache>
                <c:ptCount val="1"/>
                <c:pt idx="0">
                  <c:v>90th</c:v>
                </c:pt>
              </c:strCache>
            </c:strRef>
          </c:tx>
          <c:spPr>
            <a:ln>
              <a:solidFill>
                <a:srgbClr val="64B43C"/>
              </a:solidFill>
            </a:ln>
          </c:spPr>
          <c:marker>
            <c:spPr>
              <a:solidFill>
                <a:srgbClr val="64B43C"/>
              </a:solidFill>
              <a:ln>
                <a:solidFill>
                  <a:srgbClr val="64B43C"/>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Graph16!$D$3:$D$22</c:f>
              <c:numCache>
                <c:formatCode>General</c:formatCode>
                <c:ptCount val="20"/>
                <c:pt idx="0">
                  <c:v>0</c:v>
                </c:pt>
                <c:pt idx="1">
                  <c:v>-2.0459771156311035</c:v>
                </c:pt>
                <c:pt idx="2">
                  <c:v>-1.2928940057754517</c:v>
                </c:pt>
                <c:pt idx="3">
                  <c:v>6.12458735704422E-2</c:v>
                </c:pt>
                <c:pt idx="4">
                  <c:v>1.8508596420288086</c:v>
                </c:pt>
                <c:pt idx="5">
                  <c:v>4.315546989440918</c:v>
                </c:pt>
                <c:pt idx="6">
                  <c:v>7.2319574356079102</c:v>
                </c:pt>
                <c:pt idx="7">
                  <c:v>5.2964811325073242</c:v>
                </c:pt>
                <c:pt idx="8">
                  <c:v>3.947415828704834</c:v>
                </c:pt>
                <c:pt idx="9">
                  <c:v>4.861844539642334</c:v>
                </c:pt>
                <c:pt idx="10">
                  <c:v>5.4386820793151855</c:v>
                </c:pt>
                <c:pt idx="11">
                  <c:v>6.2458148002624512</c:v>
                </c:pt>
                <c:pt idx="12">
                  <c:v>8.0447883605957031</c:v>
                </c:pt>
                <c:pt idx="13">
                  <c:v>5.9173789024353027</c:v>
                </c:pt>
                <c:pt idx="14">
                  <c:v>2.7810606956481934</c:v>
                </c:pt>
                <c:pt idx="15">
                  <c:v>7.9222550392150879</c:v>
                </c:pt>
                <c:pt idx="16">
                  <c:v>12.08613109588623</c:v>
                </c:pt>
                <c:pt idx="17">
                  <c:v>9.3703985214233398</c:v>
                </c:pt>
                <c:pt idx="18">
                  <c:v>9.6060552597045898</c:v>
                </c:pt>
                <c:pt idx="19">
                  <c:v>10.228766441345215</c:v>
                </c:pt>
              </c:numCache>
            </c:numRef>
          </c:val>
          <c:smooth val="0"/>
          <c:extLst xmlns:c16r2="http://schemas.microsoft.com/office/drawing/2015/06/chart">
            <c:ext xmlns:c16="http://schemas.microsoft.com/office/drawing/2014/chart" uri="{C3380CC4-5D6E-409C-BE32-E72D297353CC}">
              <c16:uniqueId val="{00000002-4BF3-44D5-AD74-2CA7E6BEA7FB}"/>
            </c:ext>
          </c:extLst>
        </c:ser>
        <c:ser>
          <c:idx val="3"/>
          <c:order val="3"/>
          <c:tx>
            <c:strRef>
              <c:f>Graph16!$E$2</c:f>
              <c:strCache>
                <c:ptCount val="1"/>
                <c:pt idx="0">
                  <c:v>95th</c:v>
                </c:pt>
              </c:strCache>
            </c:strRef>
          </c:tx>
          <c:spPr>
            <a:ln>
              <a:solidFill>
                <a:srgbClr val="FF6600"/>
              </a:solidFill>
            </a:ln>
          </c:spPr>
          <c:marker>
            <c:symbol val="diamond"/>
            <c:size val="7"/>
            <c:spPr>
              <a:solidFill>
                <a:srgbClr val="FF6600"/>
              </a:solidFill>
              <a:ln>
                <a:solidFill>
                  <a:srgbClr val="FF660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Graph16!$E$3:$E$22</c:f>
              <c:numCache>
                <c:formatCode>General</c:formatCode>
                <c:ptCount val="20"/>
                <c:pt idx="0">
                  <c:v>0</c:v>
                </c:pt>
                <c:pt idx="1">
                  <c:v>-1.607573390007019</c:v>
                </c:pt>
                <c:pt idx="2">
                  <c:v>-0.58660387992858887</c:v>
                </c:pt>
                <c:pt idx="3">
                  <c:v>0.87819892168045044</c:v>
                </c:pt>
                <c:pt idx="4">
                  <c:v>2.9824864864349365</c:v>
                </c:pt>
                <c:pt idx="5">
                  <c:v>6.0360074043273926</c:v>
                </c:pt>
                <c:pt idx="6">
                  <c:v>9.4093875885009766</c:v>
                </c:pt>
                <c:pt idx="7">
                  <c:v>7.0488071441650391</c:v>
                </c:pt>
                <c:pt idx="8">
                  <c:v>5.5249390602111816</c:v>
                </c:pt>
                <c:pt idx="9">
                  <c:v>7.3200798034667969</c:v>
                </c:pt>
                <c:pt idx="10">
                  <c:v>8.0285358428955078</c:v>
                </c:pt>
                <c:pt idx="11">
                  <c:v>9.1285524368286133</c:v>
                </c:pt>
                <c:pt idx="12">
                  <c:v>10.930989265441895</c:v>
                </c:pt>
                <c:pt idx="13">
                  <c:v>9.1456766128540039</c:v>
                </c:pt>
                <c:pt idx="14">
                  <c:v>5.6563882827758789</c:v>
                </c:pt>
                <c:pt idx="15">
                  <c:v>9.504094123840332</c:v>
                </c:pt>
                <c:pt idx="16">
                  <c:v>13.235963821411133</c:v>
                </c:pt>
                <c:pt idx="17">
                  <c:v>11.503984451293945</c:v>
                </c:pt>
                <c:pt idx="18">
                  <c:v>11.476507186889648</c:v>
                </c:pt>
                <c:pt idx="19">
                  <c:v>11.93879508972168</c:v>
                </c:pt>
              </c:numCache>
            </c:numRef>
          </c:val>
          <c:smooth val="0"/>
          <c:extLst xmlns:c16r2="http://schemas.microsoft.com/office/drawing/2015/06/chart">
            <c:ext xmlns:c16="http://schemas.microsoft.com/office/drawing/2014/chart" uri="{C3380CC4-5D6E-409C-BE32-E72D297353CC}">
              <c16:uniqueId val="{00000003-4BF3-44D5-AD74-2CA7E6BEA7FB}"/>
            </c:ext>
          </c:extLst>
        </c:ser>
        <c:dLbls>
          <c:showLegendKey val="0"/>
          <c:showVal val="0"/>
          <c:showCatName val="0"/>
          <c:showSerName val="0"/>
          <c:showPercent val="0"/>
          <c:showBubbleSize val="0"/>
        </c:dLbls>
        <c:marker val="1"/>
        <c:smooth val="0"/>
        <c:axId val="110974080"/>
        <c:axId val="110976000"/>
      </c:lineChart>
      <c:catAx>
        <c:axId val="110974080"/>
        <c:scaling>
          <c:orientation val="minMax"/>
        </c:scaling>
        <c:delete val="0"/>
        <c:axPos val="b"/>
        <c:minorGridlines/>
        <c:numFmt formatCode="General" sourceLinked="0"/>
        <c:majorTickMark val="out"/>
        <c:minorTickMark val="none"/>
        <c:tickLblPos val="low"/>
        <c:txPr>
          <a:bodyPr rot="0"/>
          <a:lstStyle/>
          <a:p>
            <a:pPr>
              <a:defRPr>
                <a:latin typeface="Arial" panose="020B0604020202020204" pitchFamily="34" charset="0"/>
                <a:cs typeface="Arial" panose="020B0604020202020204" pitchFamily="34" charset="0"/>
              </a:defRPr>
            </a:pPr>
            <a:endParaRPr lang="fr-FR"/>
          </a:p>
        </c:txPr>
        <c:crossAx val="110976000"/>
        <c:crosses val="autoZero"/>
        <c:auto val="1"/>
        <c:lblAlgn val="ctr"/>
        <c:lblOffset val="100"/>
        <c:tickLblSkip val="2"/>
        <c:tickMarkSkip val="4"/>
        <c:noMultiLvlLbl val="0"/>
      </c:catAx>
      <c:valAx>
        <c:axId val="110976000"/>
        <c:scaling>
          <c:orientation val="minMax"/>
          <c:max val="40"/>
          <c:min val="-2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110974080"/>
        <c:crosses val="autoZero"/>
        <c:crossBetween val="midCat"/>
      </c:valAx>
    </c:plotArea>
    <c:legend>
      <c:legendPos val="b"/>
      <c:layout>
        <c:manualLayout>
          <c:xMode val="edge"/>
          <c:yMode val="edge"/>
          <c:x val="0.14869018336058776"/>
          <c:y val="0.91320641667367963"/>
          <c:w val="0.51860274010251339"/>
          <c:h val="8.6793479709551868E-2"/>
        </c:manualLayou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'G1 &amp; 2'!$B$5</c:f>
              <c:strCache>
                <c:ptCount val="1"/>
                <c:pt idx="0">
                  <c:v>France</c:v>
                </c:pt>
              </c:strCache>
            </c:strRef>
          </c:tx>
          <c:spPr>
            <a:ln w="38100">
              <a:solidFill>
                <a:srgbClr val="00A0E1"/>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2'!$D$5:$AY$5</c:f>
              <c:numCache>
                <c:formatCode>##,#0\.0_ ;\-##,#0\.0\ </c:formatCode>
                <c:ptCount val="48"/>
                <c:pt idx="0">
                  <c:v>21.597268</c:v>
                </c:pt>
                <c:pt idx="1">
                  <c:v>22.670914</c:v>
                </c:pt>
                <c:pt idx="2">
                  <c:v>24.195383</c:v>
                </c:pt>
                <c:pt idx="3">
                  <c:v>25.592404999999999</c:v>
                </c:pt>
                <c:pt idx="4">
                  <c:v>26.897373999999999</c:v>
                </c:pt>
                <c:pt idx="5">
                  <c:v>27.220212</c:v>
                </c:pt>
                <c:pt idx="6">
                  <c:v>27.779776999999999</c:v>
                </c:pt>
                <c:pt idx="7">
                  <c:v>29.082678000000001</c:v>
                </c:pt>
                <c:pt idx="8">
                  <c:v>30.577354</c:v>
                </c:pt>
                <c:pt idx="9">
                  <c:v>31.511095000000001</c:v>
                </c:pt>
                <c:pt idx="10">
                  <c:v>32.028925000000001</c:v>
                </c:pt>
                <c:pt idx="11">
                  <c:v>32.777110999999998</c:v>
                </c:pt>
                <c:pt idx="12">
                  <c:v>34.902808999999998</c:v>
                </c:pt>
                <c:pt idx="13">
                  <c:v>35.751859000000003</c:v>
                </c:pt>
                <c:pt idx="14">
                  <c:v>36.623482000000003</c:v>
                </c:pt>
                <c:pt idx="15">
                  <c:v>38.095419</c:v>
                </c:pt>
                <c:pt idx="16">
                  <c:v>38.936556000000003</c:v>
                </c:pt>
                <c:pt idx="17">
                  <c:v>39.320517000000002</c:v>
                </c:pt>
                <c:pt idx="18">
                  <c:v>40.590347000000001</c:v>
                </c:pt>
                <c:pt idx="19">
                  <c:v>42.037087</c:v>
                </c:pt>
                <c:pt idx="20">
                  <c:v>43.045344</c:v>
                </c:pt>
                <c:pt idx="21">
                  <c:v>43.584681000000003</c:v>
                </c:pt>
                <c:pt idx="22">
                  <c:v>44.633726000000003</c:v>
                </c:pt>
                <c:pt idx="23">
                  <c:v>45.049073</c:v>
                </c:pt>
                <c:pt idx="24">
                  <c:v>45.978616000000002</c:v>
                </c:pt>
                <c:pt idx="25">
                  <c:v>47.121927999999997</c:v>
                </c:pt>
                <c:pt idx="26">
                  <c:v>47.635381000000002</c:v>
                </c:pt>
                <c:pt idx="27">
                  <c:v>48.423574000000002</c:v>
                </c:pt>
                <c:pt idx="28">
                  <c:v>49.621358000000001</c:v>
                </c:pt>
                <c:pt idx="29">
                  <c:v>50.336423000000003</c:v>
                </c:pt>
                <c:pt idx="30">
                  <c:v>51.66966</c:v>
                </c:pt>
                <c:pt idx="31">
                  <c:v>52.636403000000001</c:v>
                </c:pt>
                <c:pt idx="32">
                  <c:v>54.173093999999999</c:v>
                </c:pt>
                <c:pt idx="33">
                  <c:v>54.482290999999996</c:v>
                </c:pt>
                <c:pt idx="34">
                  <c:v>55.084390999999997</c:v>
                </c:pt>
                <c:pt idx="35">
                  <c:v>55.573312999999999</c:v>
                </c:pt>
                <c:pt idx="36">
                  <c:v>56.956893999999998</c:v>
                </c:pt>
                <c:pt idx="37">
                  <c:v>56.689954999999998</c:v>
                </c:pt>
                <c:pt idx="38">
                  <c:v>56.328268000000001</c:v>
                </c:pt>
                <c:pt idx="39">
                  <c:v>55.752141000000002</c:v>
                </c:pt>
                <c:pt idx="40">
                  <c:v>56.473844999999997</c:v>
                </c:pt>
                <c:pt idx="41">
                  <c:v>57.039318000000002</c:v>
                </c:pt>
                <c:pt idx="42">
                  <c:v>57.225679999999997</c:v>
                </c:pt>
                <c:pt idx="43">
                  <c:v>58.000663000000003</c:v>
                </c:pt>
                <c:pt idx="44">
                  <c:v>58.558745999999999</c:v>
                </c:pt>
                <c:pt idx="45">
                  <c:v>59.033833999999999</c:v>
                </c:pt>
                <c:pt idx="46">
                  <c:v>59.052230999999999</c:v>
                </c:pt>
                <c:pt idx="47">
                  <c:v>59.824947000000002</c:v>
                </c:pt>
              </c:numCache>
            </c:numRef>
          </c:val>
          <c:smooth val="0"/>
          <c:extLst xmlns:c16r2="http://schemas.microsoft.com/office/drawing/2015/06/chart">
            <c:ext xmlns:c16="http://schemas.microsoft.com/office/drawing/2014/chart" uri="{C3380CC4-5D6E-409C-BE32-E72D297353CC}">
              <c16:uniqueId val="{00000000-DD71-4EA8-B54D-FC0CE2260245}"/>
            </c:ext>
          </c:extLst>
        </c:ser>
        <c:ser>
          <c:idx val="1"/>
          <c:order val="1"/>
          <c:tx>
            <c:strRef>
              <c:f>'G1 &amp; 2'!$B$6</c:f>
              <c:strCache>
                <c:ptCount val="1"/>
                <c:pt idx="0">
                  <c:v>Germany</c:v>
                </c:pt>
              </c:strCache>
            </c:strRef>
          </c:tx>
          <c:spPr>
            <a:ln w="38100">
              <a:solidFill>
                <a:srgbClr val="142882"/>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2'!$D$6:$AY$6</c:f>
              <c:numCache>
                <c:formatCode>##,#0\.0_ ;\-##,#0\.0\ </c:formatCode>
                <c:ptCount val="48"/>
                <c:pt idx="0">
                  <c:v>22.250543</c:v>
                </c:pt>
                <c:pt idx="1">
                  <c:v>23.221616999999998</c:v>
                </c:pt>
                <c:pt idx="2">
                  <c:v>24.378761999999998</c:v>
                </c:pt>
                <c:pt idx="3">
                  <c:v>25.622319999999998</c:v>
                </c:pt>
                <c:pt idx="4">
                  <c:v>26.656735999999999</c:v>
                </c:pt>
                <c:pt idx="5">
                  <c:v>27.659693000000001</c:v>
                </c:pt>
                <c:pt idx="6">
                  <c:v>28.949266000000001</c:v>
                </c:pt>
                <c:pt idx="7">
                  <c:v>30.141428000000001</c:v>
                </c:pt>
                <c:pt idx="8">
                  <c:v>31.071933999999999</c:v>
                </c:pt>
                <c:pt idx="9">
                  <c:v>31.961621999999998</c:v>
                </c:pt>
                <c:pt idx="10">
                  <c:v>32.230704000000003</c:v>
                </c:pt>
                <c:pt idx="11">
                  <c:v>32.766534999999998</c:v>
                </c:pt>
                <c:pt idx="12">
                  <c:v>33.105553999999998</c:v>
                </c:pt>
                <c:pt idx="13">
                  <c:v>34.191758</c:v>
                </c:pt>
                <c:pt idx="14">
                  <c:v>35.094827000000002</c:v>
                </c:pt>
                <c:pt idx="15">
                  <c:v>35.904609999999998</c:v>
                </c:pt>
                <c:pt idx="16">
                  <c:v>36.448647999999999</c:v>
                </c:pt>
                <c:pt idx="17">
                  <c:v>36.947239000000003</c:v>
                </c:pt>
                <c:pt idx="18">
                  <c:v>37.900308000000003</c:v>
                </c:pt>
                <c:pt idx="19">
                  <c:v>39.219265999999998</c:v>
                </c:pt>
                <c:pt idx="20">
                  <c:v>40.605102000000002</c:v>
                </c:pt>
                <c:pt idx="21">
                  <c:v>42.016824999999997</c:v>
                </c:pt>
                <c:pt idx="22">
                  <c:v>43.081803999999998</c:v>
                </c:pt>
                <c:pt idx="23">
                  <c:v>43.880009999999999</c:v>
                </c:pt>
                <c:pt idx="24">
                  <c:v>45.070498000000001</c:v>
                </c:pt>
                <c:pt idx="25">
                  <c:v>45.937463999999999</c:v>
                </c:pt>
                <c:pt idx="26">
                  <c:v>46.835653999999998</c:v>
                </c:pt>
                <c:pt idx="27">
                  <c:v>48.074756000000001</c:v>
                </c:pt>
                <c:pt idx="28">
                  <c:v>48.635874999999999</c:v>
                </c:pt>
                <c:pt idx="29">
                  <c:v>49.299819999999997</c:v>
                </c:pt>
                <c:pt idx="30">
                  <c:v>50.546413000000001</c:v>
                </c:pt>
                <c:pt idx="31">
                  <c:v>51.904004999999998</c:v>
                </c:pt>
                <c:pt idx="32">
                  <c:v>52.541077999999999</c:v>
                </c:pt>
                <c:pt idx="33">
                  <c:v>52.966720000000002</c:v>
                </c:pt>
                <c:pt idx="34">
                  <c:v>53.494463000000003</c:v>
                </c:pt>
                <c:pt idx="35">
                  <c:v>54.305438000000002</c:v>
                </c:pt>
                <c:pt idx="36">
                  <c:v>55.350431999999998</c:v>
                </c:pt>
                <c:pt idx="37">
                  <c:v>56.189912</c:v>
                </c:pt>
                <c:pt idx="38">
                  <c:v>56.295261000000004</c:v>
                </c:pt>
                <c:pt idx="39">
                  <c:v>54.851972000000004</c:v>
                </c:pt>
                <c:pt idx="40">
                  <c:v>56.208708999999999</c:v>
                </c:pt>
                <c:pt idx="41">
                  <c:v>57.364424999999997</c:v>
                </c:pt>
                <c:pt idx="42">
                  <c:v>57.720412000000003</c:v>
                </c:pt>
                <c:pt idx="43">
                  <c:v>58.170972999999996</c:v>
                </c:pt>
                <c:pt idx="44">
                  <c:v>58.766423000000003</c:v>
                </c:pt>
                <c:pt idx="45">
                  <c:v>59.109364999999997</c:v>
                </c:pt>
                <c:pt idx="46">
                  <c:v>59.947006999999999</c:v>
                </c:pt>
                <c:pt idx="47">
                  <c:v>60.482534000000001</c:v>
                </c:pt>
              </c:numCache>
            </c:numRef>
          </c:val>
          <c:smooth val="0"/>
          <c:extLst xmlns:c16r2="http://schemas.microsoft.com/office/drawing/2015/06/chart">
            <c:ext xmlns:c16="http://schemas.microsoft.com/office/drawing/2014/chart" uri="{C3380CC4-5D6E-409C-BE32-E72D297353CC}">
              <c16:uniqueId val="{00000001-DD71-4EA8-B54D-FC0CE2260245}"/>
            </c:ext>
          </c:extLst>
        </c:ser>
        <c:ser>
          <c:idx val="2"/>
          <c:order val="2"/>
          <c:tx>
            <c:strRef>
              <c:f>'G1 &amp; 2'!$B$7</c:f>
              <c:strCache>
                <c:ptCount val="1"/>
                <c:pt idx="0">
                  <c:v>Italy</c:v>
                </c:pt>
              </c:strCache>
            </c:strRef>
          </c:tx>
          <c:spPr>
            <a:ln w="38100">
              <a:solidFill>
                <a:srgbClr val="F59100"/>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2'!$D$7:$AY$7</c:f>
              <c:numCache>
                <c:formatCode>##,#0\.0_ ;\-##,#0\.0\ </c:formatCode>
                <c:ptCount val="48"/>
                <c:pt idx="0">
                  <c:v>22.721807999999999</c:v>
                </c:pt>
                <c:pt idx="1">
                  <c:v>23.737576000000001</c:v>
                </c:pt>
                <c:pt idx="2">
                  <c:v>24.913533000000001</c:v>
                </c:pt>
                <c:pt idx="3">
                  <c:v>26.534856999999999</c:v>
                </c:pt>
                <c:pt idx="4">
                  <c:v>28.004128000000001</c:v>
                </c:pt>
                <c:pt idx="5">
                  <c:v>27.620616999999999</c:v>
                </c:pt>
                <c:pt idx="6">
                  <c:v>29.324498999999999</c:v>
                </c:pt>
                <c:pt idx="7">
                  <c:v>30.541484000000001</c:v>
                </c:pt>
                <c:pt idx="8">
                  <c:v>31.596353000000001</c:v>
                </c:pt>
                <c:pt idx="9">
                  <c:v>33.227687000000003</c:v>
                </c:pt>
                <c:pt idx="10">
                  <c:v>33.858702000000001</c:v>
                </c:pt>
                <c:pt idx="11">
                  <c:v>34.057020000000001</c:v>
                </c:pt>
                <c:pt idx="12">
                  <c:v>33.920301000000002</c:v>
                </c:pt>
                <c:pt idx="13">
                  <c:v>34.219883000000003</c:v>
                </c:pt>
                <c:pt idx="14">
                  <c:v>35.522333000000003</c:v>
                </c:pt>
                <c:pt idx="15">
                  <c:v>36.241953000000002</c:v>
                </c:pt>
                <c:pt idx="16">
                  <c:v>36.856493</c:v>
                </c:pt>
                <c:pt idx="17">
                  <c:v>37.561664</c:v>
                </c:pt>
                <c:pt idx="18">
                  <c:v>38.646509999999999</c:v>
                </c:pt>
                <c:pt idx="19">
                  <c:v>40.020927999999998</c:v>
                </c:pt>
                <c:pt idx="20">
                  <c:v>40.406402</c:v>
                </c:pt>
                <c:pt idx="21">
                  <c:v>40.425096000000003</c:v>
                </c:pt>
                <c:pt idx="22">
                  <c:v>40.990828999999998</c:v>
                </c:pt>
                <c:pt idx="23">
                  <c:v>41.766157</c:v>
                </c:pt>
                <c:pt idx="24">
                  <c:v>43.520530999999998</c:v>
                </c:pt>
                <c:pt idx="25">
                  <c:v>44.810749000000001</c:v>
                </c:pt>
                <c:pt idx="26">
                  <c:v>44.870212000000002</c:v>
                </c:pt>
                <c:pt idx="27">
                  <c:v>45.697198999999998</c:v>
                </c:pt>
                <c:pt idx="28">
                  <c:v>45.637476999999997</c:v>
                </c:pt>
                <c:pt idx="29">
                  <c:v>45.931333000000002</c:v>
                </c:pt>
                <c:pt idx="30">
                  <c:v>47.217945</c:v>
                </c:pt>
                <c:pt idx="31">
                  <c:v>47.463951999999999</c:v>
                </c:pt>
                <c:pt idx="32">
                  <c:v>47.082335</c:v>
                </c:pt>
                <c:pt idx="33">
                  <c:v>46.747444999999999</c:v>
                </c:pt>
                <c:pt idx="34">
                  <c:v>47.212890000000002</c:v>
                </c:pt>
                <c:pt idx="35">
                  <c:v>47.481299</c:v>
                </c:pt>
                <c:pt idx="36">
                  <c:v>47.484853999999999</c:v>
                </c:pt>
                <c:pt idx="37">
                  <c:v>47.446289999999998</c:v>
                </c:pt>
                <c:pt idx="38">
                  <c:v>47.135649999999998</c:v>
                </c:pt>
                <c:pt idx="39">
                  <c:v>46.109444000000003</c:v>
                </c:pt>
                <c:pt idx="40">
                  <c:v>47.146813000000002</c:v>
                </c:pt>
                <c:pt idx="41">
                  <c:v>47.378790000000002</c:v>
                </c:pt>
                <c:pt idx="42">
                  <c:v>47.228909999999999</c:v>
                </c:pt>
                <c:pt idx="43">
                  <c:v>47.659233</c:v>
                </c:pt>
                <c:pt idx="44">
                  <c:v>47.746684000000002</c:v>
                </c:pt>
                <c:pt idx="45">
                  <c:v>47.852158000000003</c:v>
                </c:pt>
                <c:pt idx="46">
                  <c:v>47.658569999999997</c:v>
                </c:pt>
                <c:pt idx="47">
                  <c:v>47.897796</c:v>
                </c:pt>
              </c:numCache>
            </c:numRef>
          </c:val>
          <c:smooth val="0"/>
          <c:extLst xmlns:c16r2="http://schemas.microsoft.com/office/drawing/2015/06/chart">
            <c:ext xmlns:c16="http://schemas.microsoft.com/office/drawing/2014/chart" uri="{C3380CC4-5D6E-409C-BE32-E72D297353CC}">
              <c16:uniqueId val="{00000002-DD71-4EA8-B54D-FC0CE2260245}"/>
            </c:ext>
          </c:extLst>
        </c:ser>
        <c:ser>
          <c:idx val="3"/>
          <c:order val="3"/>
          <c:tx>
            <c:strRef>
              <c:f>'G1 &amp; 2'!$B$8</c:f>
              <c:strCache>
                <c:ptCount val="1"/>
                <c:pt idx="0">
                  <c:v>Spain</c:v>
                </c:pt>
              </c:strCache>
            </c:strRef>
          </c:tx>
          <c:spPr>
            <a:ln w="38100">
              <a:solidFill>
                <a:srgbClr val="BE73AF"/>
              </a:solidFill>
              <a:prstDash val="solid"/>
            </a:ln>
            <a:effectLst/>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2'!$D$8:$AY$8</c:f>
              <c:numCache>
                <c:formatCode>##,#0\.0_ ;\-##,#0\.0\ </c:formatCode>
                <c:ptCount val="48"/>
                <c:pt idx="0">
                  <c:v>17.662403000000001</c:v>
                </c:pt>
                <c:pt idx="1">
                  <c:v>18.386381</c:v>
                </c:pt>
                <c:pt idx="2">
                  <c:v>19.865431999999998</c:v>
                </c:pt>
                <c:pt idx="3">
                  <c:v>21.120497</c:v>
                </c:pt>
                <c:pt idx="4">
                  <c:v>22.083259999999999</c:v>
                </c:pt>
                <c:pt idx="5">
                  <c:v>22.459257999999998</c:v>
                </c:pt>
                <c:pt idx="6">
                  <c:v>23.333839999999999</c:v>
                </c:pt>
                <c:pt idx="7">
                  <c:v>24.238793000000001</c:v>
                </c:pt>
                <c:pt idx="8">
                  <c:v>25.373858999999999</c:v>
                </c:pt>
                <c:pt idx="9">
                  <c:v>26.405089</c:v>
                </c:pt>
                <c:pt idx="10">
                  <c:v>28.005298</c:v>
                </c:pt>
                <c:pt idx="11">
                  <c:v>29.173088</c:v>
                </c:pt>
                <c:pt idx="12">
                  <c:v>30.130419</c:v>
                </c:pt>
                <c:pt idx="13">
                  <c:v>31.310818999999999</c:v>
                </c:pt>
                <c:pt idx="14">
                  <c:v>33.402586999999997</c:v>
                </c:pt>
                <c:pt idx="15">
                  <c:v>34.726723</c:v>
                </c:pt>
                <c:pt idx="16">
                  <c:v>35.203305999999998</c:v>
                </c:pt>
                <c:pt idx="17">
                  <c:v>35.618769999999998</c:v>
                </c:pt>
                <c:pt idx="18">
                  <c:v>36.249923000000003</c:v>
                </c:pt>
                <c:pt idx="19">
                  <c:v>36.923445000000001</c:v>
                </c:pt>
                <c:pt idx="20">
                  <c:v>36.874786</c:v>
                </c:pt>
                <c:pt idx="21">
                  <c:v>37.173428999999999</c:v>
                </c:pt>
                <c:pt idx="22">
                  <c:v>38.223050000000001</c:v>
                </c:pt>
                <c:pt idx="23">
                  <c:v>39.112999000000002</c:v>
                </c:pt>
                <c:pt idx="24">
                  <c:v>40.258557000000003</c:v>
                </c:pt>
                <c:pt idx="25">
                  <c:v>40.595267</c:v>
                </c:pt>
                <c:pt idx="26">
                  <c:v>41.053952000000002</c:v>
                </c:pt>
                <c:pt idx="27">
                  <c:v>40.980277000000001</c:v>
                </c:pt>
                <c:pt idx="28">
                  <c:v>40.751693000000003</c:v>
                </c:pt>
                <c:pt idx="29">
                  <c:v>40.607987000000001</c:v>
                </c:pt>
                <c:pt idx="30">
                  <c:v>40.808506000000001</c:v>
                </c:pt>
                <c:pt idx="31">
                  <c:v>40.844096999999998</c:v>
                </c:pt>
                <c:pt idx="32">
                  <c:v>40.915104999999997</c:v>
                </c:pt>
                <c:pt idx="33">
                  <c:v>41.060251999999998</c:v>
                </c:pt>
                <c:pt idx="34">
                  <c:v>41.161847999999999</c:v>
                </c:pt>
                <c:pt idx="35">
                  <c:v>41.315249999999999</c:v>
                </c:pt>
                <c:pt idx="36">
                  <c:v>41.555965</c:v>
                </c:pt>
                <c:pt idx="37">
                  <c:v>42.051507000000001</c:v>
                </c:pt>
                <c:pt idx="38">
                  <c:v>42.218693000000002</c:v>
                </c:pt>
                <c:pt idx="39">
                  <c:v>43.253894000000003</c:v>
                </c:pt>
                <c:pt idx="40">
                  <c:v>44.263796999999997</c:v>
                </c:pt>
                <c:pt idx="41">
                  <c:v>44.895761</c:v>
                </c:pt>
                <c:pt idx="42">
                  <c:v>45.792676999999998</c:v>
                </c:pt>
                <c:pt idx="43">
                  <c:v>46.432085000000001</c:v>
                </c:pt>
                <c:pt idx="44">
                  <c:v>46.581341000000002</c:v>
                </c:pt>
                <c:pt idx="45">
                  <c:v>46.811521999999997</c:v>
                </c:pt>
                <c:pt idx="46">
                  <c:v>47.035747000000001</c:v>
                </c:pt>
                <c:pt idx="47">
                  <c:v>47.549613999999998</c:v>
                </c:pt>
              </c:numCache>
            </c:numRef>
          </c:val>
          <c:smooth val="0"/>
          <c:extLst xmlns:c16r2="http://schemas.microsoft.com/office/drawing/2015/06/chart">
            <c:ext xmlns:c16="http://schemas.microsoft.com/office/drawing/2014/chart" uri="{C3380CC4-5D6E-409C-BE32-E72D297353CC}">
              <c16:uniqueId val="{00000003-DD71-4EA8-B54D-FC0CE2260245}"/>
            </c:ext>
          </c:extLst>
        </c:ser>
        <c:ser>
          <c:idx val="7"/>
          <c:order val="4"/>
          <c:tx>
            <c:strRef>
              <c:f>'G1 &amp; 2'!$B$9</c:f>
              <c:strCache>
                <c:ptCount val="1"/>
                <c:pt idx="0">
                  <c:v>Sweden</c:v>
                </c:pt>
              </c:strCache>
            </c:strRef>
          </c:tx>
          <c:spPr>
            <a:ln w="38100">
              <a:solidFill>
                <a:schemeClr val="tx1"/>
              </a:solidFill>
              <a:prstDash val="dash"/>
            </a:ln>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2'!$D$9:$AY$9</c:f>
              <c:numCache>
                <c:formatCode>##,#0\.0_ ;\-##,#0\.0\ </c:formatCode>
                <c:ptCount val="48"/>
                <c:pt idx="0">
                  <c:v>27.570388000000001</c:v>
                </c:pt>
                <c:pt idx="1">
                  <c:v>28.412503000000001</c:v>
                </c:pt>
                <c:pt idx="2">
                  <c:v>29.664456000000001</c:v>
                </c:pt>
                <c:pt idx="3">
                  <c:v>31.016307000000001</c:v>
                </c:pt>
                <c:pt idx="4">
                  <c:v>31.749666000000001</c:v>
                </c:pt>
                <c:pt idx="5">
                  <c:v>32.416862999999999</c:v>
                </c:pt>
                <c:pt idx="6">
                  <c:v>32.407406000000002</c:v>
                </c:pt>
                <c:pt idx="7">
                  <c:v>32.486123999999997</c:v>
                </c:pt>
                <c:pt idx="8">
                  <c:v>33.714466000000002</c:v>
                </c:pt>
                <c:pt idx="9">
                  <c:v>34.811185999999999</c:v>
                </c:pt>
                <c:pt idx="10">
                  <c:v>34.938326000000004</c:v>
                </c:pt>
                <c:pt idx="11">
                  <c:v>35.219617</c:v>
                </c:pt>
                <c:pt idx="12">
                  <c:v>35.391854000000002</c:v>
                </c:pt>
                <c:pt idx="13">
                  <c:v>35.776254999999999</c:v>
                </c:pt>
                <c:pt idx="14">
                  <c:v>36.928534999999997</c:v>
                </c:pt>
                <c:pt idx="15">
                  <c:v>37.234926999999999</c:v>
                </c:pt>
                <c:pt idx="16">
                  <c:v>38.056792999999999</c:v>
                </c:pt>
                <c:pt idx="17">
                  <c:v>38.772222999999997</c:v>
                </c:pt>
                <c:pt idx="18">
                  <c:v>38.730795000000001</c:v>
                </c:pt>
                <c:pt idx="19">
                  <c:v>39.215107000000003</c:v>
                </c:pt>
                <c:pt idx="20">
                  <c:v>39.232323999999998</c:v>
                </c:pt>
                <c:pt idx="21">
                  <c:v>39.707534000000003</c:v>
                </c:pt>
                <c:pt idx="22">
                  <c:v>40.614901000000003</c:v>
                </c:pt>
                <c:pt idx="23">
                  <c:v>41.535147000000002</c:v>
                </c:pt>
                <c:pt idx="24">
                  <c:v>42.613658999999998</c:v>
                </c:pt>
                <c:pt idx="25">
                  <c:v>43.502538000000001</c:v>
                </c:pt>
                <c:pt idx="26">
                  <c:v>44.161349999999999</c:v>
                </c:pt>
                <c:pt idx="27">
                  <c:v>45.916817999999999</c:v>
                </c:pt>
                <c:pt idx="28">
                  <c:v>47.101621999999999</c:v>
                </c:pt>
                <c:pt idx="29">
                  <c:v>47.978628999999998</c:v>
                </c:pt>
                <c:pt idx="30">
                  <c:v>49.714590999999999</c:v>
                </c:pt>
                <c:pt idx="31">
                  <c:v>50.200809</c:v>
                </c:pt>
                <c:pt idx="32">
                  <c:v>51.965063000000001</c:v>
                </c:pt>
                <c:pt idx="33">
                  <c:v>53.948994999999996</c:v>
                </c:pt>
                <c:pt idx="34">
                  <c:v>55.813082999999999</c:v>
                </c:pt>
                <c:pt idx="35">
                  <c:v>57.272902000000002</c:v>
                </c:pt>
                <c:pt idx="36">
                  <c:v>59.169331</c:v>
                </c:pt>
                <c:pt idx="37">
                  <c:v>59.354334999999999</c:v>
                </c:pt>
                <c:pt idx="38">
                  <c:v>58.295862</c:v>
                </c:pt>
                <c:pt idx="39">
                  <c:v>56.909359000000002</c:v>
                </c:pt>
                <c:pt idx="40">
                  <c:v>58.813040999999998</c:v>
                </c:pt>
                <c:pt idx="41">
                  <c:v>59.208275999999998</c:v>
                </c:pt>
                <c:pt idx="42">
                  <c:v>59.121772999999997</c:v>
                </c:pt>
                <c:pt idx="43">
                  <c:v>59.611480999999998</c:v>
                </c:pt>
                <c:pt idx="44">
                  <c:v>60.315579999999997</c:v>
                </c:pt>
                <c:pt idx="45">
                  <c:v>62.043498</c:v>
                </c:pt>
                <c:pt idx="46">
                  <c:v>62.079782999999999</c:v>
                </c:pt>
                <c:pt idx="47">
                  <c:v>62.445818000000003</c:v>
                </c:pt>
              </c:numCache>
            </c:numRef>
          </c:val>
          <c:smooth val="0"/>
          <c:extLst xmlns:c16r2="http://schemas.microsoft.com/office/drawing/2015/06/chart">
            <c:ext xmlns:c16="http://schemas.microsoft.com/office/drawing/2014/chart" uri="{C3380CC4-5D6E-409C-BE32-E72D297353CC}">
              <c16:uniqueId val="{00000004-DD71-4EA8-B54D-FC0CE2260245}"/>
            </c:ext>
          </c:extLst>
        </c:ser>
        <c:ser>
          <c:idx val="4"/>
          <c:order val="5"/>
          <c:tx>
            <c:strRef>
              <c:f>'G1 &amp; 2'!$B$10</c:f>
              <c:strCache>
                <c:ptCount val="1"/>
                <c:pt idx="0">
                  <c:v>United Kingdom</c:v>
                </c:pt>
              </c:strCache>
            </c:strRef>
          </c:tx>
          <c:spPr>
            <a:ln w="38100">
              <a:solidFill>
                <a:srgbClr val="B2B2B2"/>
              </a:solidFill>
            </a:ln>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2'!$D$10:$AY$10</c:f>
              <c:numCache>
                <c:formatCode>##,#0\.0_ ;\-##,#0\.0\ </c:formatCode>
                <c:ptCount val="48"/>
                <c:pt idx="0">
                  <c:v>20.998457999999999</c:v>
                </c:pt>
                <c:pt idx="1">
                  <c:v>22.360666999999999</c:v>
                </c:pt>
                <c:pt idx="2">
                  <c:v>23.683147999999999</c:v>
                </c:pt>
                <c:pt idx="3">
                  <c:v>24.117086</c:v>
                </c:pt>
                <c:pt idx="4">
                  <c:v>23.947078000000001</c:v>
                </c:pt>
                <c:pt idx="5">
                  <c:v>23.739747999999999</c:v>
                </c:pt>
                <c:pt idx="6">
                  <c:v>24.810480999999999</c:v>
                </c:pt>
                <c:pt idx="7">
                  <c:v>25.653424000000001</c:v>
                </c:pt>
                <c:pt idx="8">
                  <c:v>26.883054000000001</c:v>
                </c:pt>
                <c:pt idx="9">
                  <c:v>27.724391000000001</c:v>
                </c:pt>
                <c:pt idx="10">
                  <c:v>27.982793999999998</c:v>
                </c:pt>
                <c:pt idx="11">
                  <c:v>29.67407</c:v>
                </c:pt>
                <c:pt idx="12">
                  <c:v>30.552413999999999</c:v>
                </c:pt>
                <c:pt idx="13">
                  <c:v>32.17353</c:v>
                </c:pt>
                <c:pt idx="14">
                  <c:v>31.871701999999999</c:v>
                </c:pt>
                <c:pt idx="15">
                  <c:v>32.262928000000002</c:v>
                </c:pt>
                <c:pt idx="16">
                  <c:v>33.098154999999998</c:v>
                </c:pt>
                <c:pt idx="17">
                  <c:v>34.296354000000001</c:v>
                </c:pt>
                <c:pt idx="18">
                  <c:v>34.233756</c:v>
                </c:pt>
                <c:pt idx="19">
                  <c:v>34.376722999999998</c:v>
                </c:pt>
                <c:pt idx="20">
                  <c:v>34.750667</c:v>
                </c:pt>
                <c:pt idx="21">
                  <c:v>35.464137000000001</c:v>
                </c:pt>
                <c:pt idx="22">
                  <c:v>37.133778</c:v>
                </c:pt>
                <c:pt idx="23">
                  <c:v>38.509397</c:v>
                </c:pt>
                <c:pt idx="24">
                  <c:v>39.461803000000003</c:v>
                </c:pt>
                <c:pt idx="25">
                  <c:v>40.449952000000003</c:v>
                </c:pt>
                <c:pt idx="26">
                  <c:v>41.037858999999997</c:v>
                </c:pt>
                <c:pt idx="27">
                  <c:v>42.618710999999998</c:v>
                </c:pt>
                <c:pt idx="28">
                  <c:v>43.205913000000002</c:v>
                </c:pt>
                <c:pt idx="29">
                  <c:v>44.179811999999998</c:v>
                </c:pt>
                <c:pt idx="30">
                  <c:v>45.531945</c:v>
                </c:pt>
                <c:pt idx="31">
                  <c:v>46.439939000000003</c:v>
                </c:pt>
                <c:pt idx="32">
                  <c:v>47.700657</c:v>
                </c:pt>
                <c:pt idx="33">
                  <c:v>49.161079000000001</c:v>
                </c:pt>
                <c:pt idx="34">
                  <c:v>50.199570000000001</c:v>
                </c:pt>
                <c:pt idx="35">
                  <c:v>50.665691000000002</c:v>
                </c:pt>
                <c:pt idx="36">
                  <c:v>51.648992999999997</c:v>
                </c:pt>
                <c:pt idx="37">
                  <c:v>52.464585</c:v>
                </c:pt>
                <c:pt idx="38">
                  <c:v>52.504261</c:v>
                </c:pt>
                <c:pt idx="39">
                  <c:v>51.262577999999998</c:v>
                </c:pt>
                <c:pt idx="40">
                  <c:v>52.397875999999997</c:v>
                </c:pt>
                <c:pt idx="41">
                  <c:v>52.564447999999999</c:v>
                </c:pt>
                <c:pt idx="42">
                  <c:v>52.258913</c:v>
                </c:pt>
                <c:pt idx="43">
                  <c:v>52.397170000000003</c:v>
                </c:pt>
                <c:pt idx="44">
                  <c:v>52.487467000000002</c:v>
                </c:pt>
                <c:pt idx="45">
                  <c:v>53.375396000000002</c:v>
                </c:pt>
                <c:pt idx="46">
                  <c:v>53.074598000000002</c:v>
                </c:pt>
                <c:pt idx="47">
                  <c:v>53.516109999999998</c:v>
                </c:pt>
              </c:numCache>
            </c:numRef>
          </c:val>
          <c:smooth val="0"/>
          <c:extLst xmlns:c16r2="http://schemas.microsoft.com/office/drawing/2015/06/chart">
            <c:ext xmlns:c16="http://schemas.microsoft.com/office/drawing/2014/chart" uri="{C3380CC4-5D6E-409C-BE32-E72D297353CC}">
              <c16:uniqueId val="{00000005-DD71-4EA8-B54D-FC0CE2260245}"/>
            </c:ext>
          </c:extLst>
        </c:ser>
        <c:ser>
          <c:idx val="5"/>
          <c:order val="6"/>
          <c:tx>
            <c:strRef>
              <c:f>'G1 &amp; 2'!$B$11</c:f>
              <c:strCache>
                <c:ptCount val="1"/>
                <c:pt idx="0">
                  <c:v>United States</c:v>
                </c:pt>
              </c:strCache>
            </c:strRef>
          </c:tx>
          <c:spPr>
            <a:ln w="38100">
              <a:solidFill>
                <a:srgbClr val="00B050"/>
              </a:solidFill>
            </a:ln>
          </c:spPr>
          <c:marker>
            <c:symbol val="none"/>
          </c:marker>
          <c:cat>
            <c:numRef>
              <c:f>'G1 &amp; 2'!$D$26:$AY$26</c:f>
              <c:numCache>
                <c:formatCode>m/d/yyyy</c:formatCode>
                <c:ptCount val="48"/>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numCache>
            </c:numRef>
          </c:cat>
          <c:val>
            <c:numRef>
              <c:f>'G1 &amp; 2'!$D$11:$AY$11</c:f>
              <c:numCache>
                <c:formatCode>##,#0\.0_ ;\-##,#0\.0\ </c:formatCode>
                <c:ptCount val="48"/>
                <c:pt idx="0">
                  <c:v>30.926328999999999</c:v>
                </c:pt>
                <c:pt idx="1">
                  <c:v>32.086097000000002</c:v>
                </c:pt>
                <c:pt idx="2">
                  <c:v>32.866495</c:v>
                </c:pt>
                <c:pt idx="3">
                  <c:v>33.646588000000001</c:v>
                </c:pt>
                <c:pt idx="4">
                  <c:v>33.343035999999998</c:v>
                </c:pt>
                <c:pt idx="5">
                  <c:v>34.255882</c:v>
                </c:pt>
                <c:pt idx="6">
                  <c:v>35.085811</c:v>
                </c:pt>
                <c:pt idx="7">
                  <c:v>35.460160999999999</c:v>
                </c:pt>
                <c:pt idx="8">
                  <c:v>35.741011</c:v>
                </c:pt>
                <c:pt idx="9">
                  <c:v>35.901083999999997</c:v>
                </c:pt>
                <c:pt idx="10">
                  <c:v>35.908346999999999</c:v>
                </c:pt>
                <c:pt idx="11">
                  <c:v>36.741331000000002</c:v>
                </c:pt>
                <c:pt idx="12">
                  <c:v>36.623294000000001</c:v>
                </c:pt>
                <c:pt idx="13">
                  <c:v>37.625439999999998</c:v>
                </c:pt>
                <c:pt idx="14">
                  <c:v>38.409824999999998</c:v>
                </c:pt>
                <c:pt idx="15">
                  <c:v>39.116163999999998</c:v>
                </c:pt>
                <c:pt idx="16">
                  <c:v>40.000985</c:v>
                </c:pt>
                <c:pt idx="17">
                  <c:v>40.291801</c:v>
                </c:pt>
                <c:pt idx="18">
                  <c:v>40.757601000000001</c:v>
                </c:pt>
                <c:pt idx="19">
                  <c:v>41.116686000000001</c:v>
                </c:pt>
                <c:pt idx="20">
                  <c:v>41.820754999999998</c:v>
                </c:pt>
                <c:pt idx="21">
                  <c:v>42.368653999999999</c:v>
                </c:pt>
                <c:pt idx="22">
                  <c:v>43.824115999999997</c:v>
                </c:pt>
                <c:pt idx="23">
                  <c:v>43.991425</c:v>
                </c:pt>
                <c:pt idx="24">
                  <c:v>44.364100000000001</c:v>
                </c:pt>
                <c:pt idx="25">
                  <c:v>44.461742000000001</c:v>
                </c:pt>
                <c:pt idx="26">
                  <c:v>45.567061000000002</c:v>
                </c:pt>
                <c:pt idx="27">
                  <c:v>46.227584</c:v>
                </c:pt>
                <c:pt idx="28">
                  <c:v>47.267580000000002</c:v>
                </c:pt>
                <c:pt idx="29">
                  <c:v>48.644677999999999</c:v>
                </c:pt>
                <c:pt idx="30">
                  <c:v>50.004824999999997</c:v>
                </c:pt>
                <c:pt idx="31">
                  <c:v>51.124102000000001</c:v>
                </c:pt>
                <c:pt idx="32">
                  <c:v>52.565227</c:v>
                </c:pt>
                <c:pt idx="33">
                  <c:v>54.182554000000003</c:v>
                </c:pt>
                <c:pt idx="34">
                  <c:v>55.592143999999998</c:v>
                </c:pt>
                <c:pt idx="35">
                  <c:v>56.777213000000003</c:v>
                </c:pt>
                <c:pt idx="36">
                  <c:v>57.338788000000001</c:v>
                </c:pt>
                <c:pt idx="37">
                  <c:v>57.959629</c:v>
                </c:pt>
                <c:pt idx="38">
                  <c:v>58.494041000000003</c:v>
                </c:pt>
                <c:pt idx="39">
                  <c:v>60.334744999999998</c:v>
                </c:pt>
                <c:pt idx="40">
                  <c:v>62.039842</c:v>
                </c:pt>
                <c:pt idx="41">
                  <c:v>62.138753999999999</c:v>
                </c:pt>
                <c:pt idx="42">
                  <c:v>62.302290999999997</c:v>
                </c:pt>
                <c:pt idx="43">
                  <c:v>62.541598</c:v>
                </c:pt>
                <c:pt idx="44">
                  <c:v>62.818201999999999</c:v>
                </c:pt>
                <c:pt idx="45">
                  <c:v>63.287362000000002</c:v>
                </c:pt>
                <c:pt idx="46">
                  <c:v>63.454667999999998</c:v>
                </c:pt>
                <c:pt idx="47">
                  <c:v>64.093078000000006</c:v>
                </c:pt>
              </c:numCache>
            </c:numRef>
          </c:val>
          <c:smooth val="0"/>
          <c:extLst xmlns:c16r2="http://schemas.microsoft.com/office/drawing/2015/06/chart">
            <c:ext xmlns:c16="http://schemas.microsoft.com/office/drawing/2014/chart" uri="{C3380CC4-5D6E-409C-BE32-E72D297353CC}">
              <c16:uniqueId val="{00000006-DD71-4EA8-B54D-FC0CE2260245}"/>
            </c:ext>
          </c:extLst>
        </c:ser>
        <c:dLbls>
          <c:showLegendKey val="0"/>
          <c:showVal val="0"/>
          <c:showCatName val="0"/>
          <c:showSerName val="0"/>
          <c:showPercent val="0"/>
          <c:showBubbleSize val="0"/>
        </c:dLbls>
        <c:marker val="1"/>
        <c:smooth val="0"/>
        <c:axId val="59035008"/>
        <c:axId val="59036800"/>
      </c:lineChart>
      <c:dateAx>
        <c:axId val="59035008"/>
        <c:scaling>
          <c:orientation val="minMax"/>
          <c:min val="32874"/>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59036800"/>
        <c:crosses val="autoZero"/>
        <c:auto val="1"/>
        <c:lblOffset val="0"/>
        <c:baseTimeUnit val="days"/>
        <c:majorUnit val="5"/>
        <c:majorTimeUnit val="years"/>
        <c:minorUnit val="1"/>
        <c:minorTimeUnit val="days"/>
      </c:dateAx>
      <c:valAx>
        <c:axId val="59036800"/>
        <c:scaling>
          <c:orientation val="minMax"/>
          <c:max val="66"/>
          <c:min val="34"/>
        </c:scaling>
        <c:delete val="0"/>
        <c:axPos val="l"/>
        <c:majorGridlines>
          <c:spPr>
            <a:ln w="12700">
              <a:solidFill>
                <a:srgbClr val="C0C0C0"/>
              </a:solidFill>
              <a:prstDash val="solid"/>
            </a:ln>
          </c:spPr>
        </c:majorGridlines>
        <c:numFmt formatCode="0;&quot;-&quot;0" sourceLinked="0"/>
        <c:majorTickMark val="none"/>
        <c:minorTickMark val="none"/>
        <c:tickLblPos val="nextTo"/>
        <c:spPr>
          <a:ln w="12700">
            <a:solidFill>
              <a:srgbClr val="000000"/>
            </a:solidFill>
            <a:prstDash val="solid"/>
          </a:ln>
        </c:spPr>
        <c:crossAx val="59035008"/>
        <c:crossesAt val="1"/>
        <c:crossBetween val="midCat"/>
        <c:majorUnit val="2"/>
      </c:valAx>
      <c:spPr>
        <a:noFill/>
        <a:ln w="3175">
          <a:solidFill>
            <a:srgbClr val="5F5F5F"/>
          </a:solidFill>
          <a:prstDash val="solid"/>
        </a:ln>
      </c:spPr>
    </c:plotArea>
    <c:legend>
      <c:legendPos val="b"/>
      <c:legendEntry>
        <c:idx val="1"/>
        <c:txPr>
          <a:bodyPr/>
          <a:lstStyle/>
          <a:p>
            <a:pPr>
              <a:defRPr sz="1500" b="0" i="0">
                <a:solidFill>
                  <a:srgbClr val="000000"/>
                </a:solidFill>
                <a:latin typeface="Arial"/>
                <a:ea typeface="Arial"/>
                <a:cs typeface="Arial"/>
              </a:defRPr>
            </a:pPr>
            <a:endParaRPr lang="fr-FR"/>
          </a:p>
        </c:txPr>
      </c:legendEntry>
      <c:overlay val="0"/>
      <c:spPr>
        <a:noFill/>
        <a:ln w="25400">
          <a:noFill/>
        </a:ln>
        <a:effectLst/>
      </c:spPr>
      <c:txPr>
        <a:bodyPr/>
        <a:lstStyle/>
        <a:p>
          <a:pPr>
            <a:defRPr sz="14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53387106049604E-2"/>
          <c:y val="0.1342888110189277"/>
          <c:w val="0.73259187549583715"/>
          <c:h val="0.69603220695737567"/>
        </c:manualLayout>
      </c:layout>
      <c:lineChart>
        <c:grouping val="standard"/>
        <c:varyColors val="0"/>
        <c:ser>
          <c:idx val="0"/>
          <c:order val="0"/>
          <c:tx>
            <c:strRef>
              <c:f>Graph16!$F$2</c:f>
              <c:strCache>
                <c:ptCount val="1"/>
                <c:pt idx="0">
                  <c:v>10th</c:v>
                </c:pt>
              </c:strCache>
            </c:strRef>
          </c:tx>
          <c:spPr>
            <a:ln w="19050">
              <a:solidFill>
                <a:srgbClr val="00A0E1"/>
              </a:solidFill>
            </a:ln>
          </c:spPr>
          <c:marker>
            <c:symbol val="circle"/>
            <c:size val="7"/>
            <c:spPr>
              <a:solidFill>
                <a:srgbClr val="00A0E1"/>
              </a:solidFill>
              <a:ln>
                <a:solidFill>
                  <a:srgbClr val="00A0E1"/>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Graph16!$F$3:$F$22</c:f>
              <c:numCache>
                <c:formatCode>General</c:formatCode>
                <c:ptCount val="20"/>
                <c:pt idx="0">
                  <c:v>0</c:v>
                </c:pt>
                <c:pt idx="1">
                  <c:v>-7.431610107421875</c:v>
                </c:pt>
                <c:pt idx="2">
                  <c:v>-7.7675633430480957</c:v>
                </c:pt>
                <c:pt idx="3">
                  <c:v>-5.5342750549316406</c:v>
                </c:pt>
                <c:pt idx="4">
                  <c:v>-5.0196623802185059</c:v>
                </c:pt>
                <c:pt idx="5">
                  <c:v>-9.0124607086181641</c:v>
                </c:pt>
                <c:pt idx="6">
                  <c:v>-12.293065071105957</c:v>
                </c:pt>
                <c:pt idx="7">
                  <c:v>-5.2222480773925781</c:v>
                </c:pt>
                <c:pt idx="8">
                  <c:v>-3.5330865383148193</c:v>
                </c:pt>
                <c:pt idx="9">
                  <c:v>-1.98216712474823</c:v>
                </c:pt>
                <c:pt idx="10">
                  <c:v>-2.9989895820617676</c:v>
                </c:pt>
                <c:pt idx="11">
                  <c:v>-3.5373530387878418</c:v>
                </c:pt>
                <c:pt idx="12">
                  <c:v>-2.0025959014892578</c:v>
                </c:pt>
                <c:pt idx="13">
                  <c:v>-3.0219275951385498</c:v>
                </c:pt>
                <c:pt idx="14">
                  <c:v>-9.270751953125</c:v>
                </c:pt>
                <c:pt idx="15">
                  <c:v>-3.2195990085601807</c:v>
                </c:pt>
                <c:pt idx="16">
                  <c:v>-0.98566842079162598</c:v>
                </c:pt>
                <c:pt idx="17">
                  <c:v>-1.5973591804504395</c:v>
                </c:pt>
                <c:pt idx="18">
                  <c:v>-3.2499403953552246</c:v>
                </c:pt>
                <c:pt idx="19">
                  <c:v>-3.9546926021575928</c:v>
                </c:pt>
              </c:numCache>
            </c:numRef>
          </c:val>
          <c:smooth val="0"/>
          <c:extLst xmlns:c16r2="http://schemas.microsoft.com/office/drawing/2015/06/chart">
            <c:ext xmlns:c16="http://schemas.microsoft.com/office/drawing/2014/chart" uri="{C3380CC4-5D6E-409C-BE32-E72D297353CC}">
              <c16:uniqueId val="{00000000-1857-4E66-B0C4-B904B7AADCAF}"/>
            </c:ext>
          </c:extLst>
        </c:ser>
        <c:ser>
          <c:idx val="1"/>
          <c:order val="1"/>
          <c:tx>
            <c:strRef>
              <c:f>Graph16!$G$2</c:f>
              <c:strCache>
                <c:ptCount val="1"/>
                <c:pt idx="0">
                  <c:v>50th</c:v>
                </c:pt>
              </c:strCache>
            </c:strRef>
          </c:tx>
          <c:spPr>
            <a:ln w="19050">
              <a:solidFill>
                <a:srgbClr val="000080"/>
              </a:solidFill>
            </a:ln>
          </c:spPr>
          <c:marker>
            <c:spPr>
              <a:solidFill>
                <a:srgbClr val="000080"/>
              </a:solidFill>
              <a:ln>
                <a:solidFill>
                  <a:srgbClr val="00008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Graph16!$G$3:$G$22</c:f>
              <c:numCache>
                <c:formatCode>General</c:formatCode>
                <c:ptCount val="20"/>
                <c:pt idx="0">
                  <c:v>0</c:v>
                </c:pt>
                <c:pt idx="1">
                  <c:v>-3.2606892585754395</c:v>
                </c:pt>
                <c:pt idx="2">
                  <c:v>-3.8736436367034912</c:v>
                </c:pt>
                <c:pt idx="3">
                  <c:v>-2.1553385257720947</c:v>
                </c:pt>
                <c:pt idx="4">
                  <c:v>-1.2195311784744263</c:v>
                </c:pt>
                <c:pt idx="5">
                  <c:v>-5.8474793434143066</c:v>
                </c:pt>
                <c:pt idx="6">
                  <c:v>-8.5936422348022461</c:v>
                </c:pt>
                <c:pt idx="7">
                  <c:v>-6.5975494384765625</c:v>
                </c:pt>
                <c:pt idx="8">
                  <c:v>-4.5149316787719727</c:v>
                </c:pt>
                <c:pt idx="9">
                  <c:v>-2.108234167098999</c:v>
                </c:pt>
                <c:pt idx="10">
                  <c:v>-1.1994267702102661</c:v>
                </c:pt>
                <c:pt idx="11">
                  <c:v>-1.4724169969558716</c:v>
                </c:pt>
                <c:pt idx="12">
                  <c:v>-0.53573322296142578</c:v>
                </c:pt>
                <c:pt idx="13">
                  <c:v>-2.2114715576171875</c:v>
                </c:pt>
                <c:pt idx="14">
                  <c:v>-4.9006657600402832</c:v>
                </c:pt>
                <c:pt idx="15">
                  <c:v>0.31541943550109863</c:v>
                </c:pt>
                <c:pt idx="16">
                  <c:v>1.6138278245925903</c:v>
                </c:pt>
                <c:pt idx="17">
                  <c:v>1.3493285179138184</c:v>
                </c:pt>
                <c:pt idx="18">
                  <c:v>0.81875741481781006</c:v>
                </c:pt>
                <c:pt idx="19">
                  <c:v>0.72864657640457153</c:v>
                </c:pt>
              </c:numCache>
            </c:numRef>
          </c:val>
          <c:smooth val="0"/>
          <c:extLst xmlns:c16r2="http://schemas.microsoft.com/office/drawing/2015/06/chart">
            <c:ext xmlns:c16="http://schemas.microsoft.com/office/drawing/2014/chart" uri="{C3380CC4-5D6E-409C-BE32-E72D297353CC}">
              <c16:uniqueId val="{00000001-1857-4E66-B0C4-B904B7AADCAF}"/>
            </c:ext>
          </c:extLst>
        </c:ser>
        <c:ser>
          <c:idx val="2"/>
          <c:order val="2"/>
          <c:tx>
            <c:strRef>
              <c:f>Graph16!$H$2</c:f>
              <c:strCache>
                <c:ptCount val="1"/>
                <c:pt idx="0">
                  <c:v>90th</c:v>
                </c:pt>
              </c:strCache>
            </c:strRef>
          </c:tx>
          <c:spPr>
            <a:ln w="19050">
              <a:solidFill>
                <a:srgbClr val="64B43C"/>
              </a:solidFill>
            </a:ln>
          </c:spPr>
          <c:marker>
            <c:spPr>
              <a:solidFill>
                <a:srgbClr val="64B43C"/>
              </a:solidFill>
              <a:ln>
                <a:solidFill>
                  <a:srgbClr val="64B43C"/>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Graph16!$H$3:$H$22</c:f>
              <c:numCache>
                <c:formatCode>General</c:formatCode>
                <c:ptCount val="20"/>
                <c:pt idx="0">
                  <c:v>0</c:v>
                </c:pt>
                <c:pt idx="1">
                  <c:v>-2.9593667984008789</c:v>
                </c:pt>
                <c:pt idx="2">
                  <c:v>-3.0661458969116211</c:v>
                </c:pt>
                <c:pt idx="3">
                  <c:v>-3.013258695602417</c:v>
                </c:pt>
                <c:pt idx="4">
                  <c:v>-0.36432629823684692</c:v>
                </c:pt>
                <c:pt idx="5">
                  <c:v>-4.5452585220336914</c:v>
                </c:pt>
                <c:pt idx="6">
                  <c:v>-7.2064118385314941</c:v>
                </c:pt>
                <c:pt idx="7">
                  <c:v>-8.1989307403564453</c:v>
                </c:pt>
                <c:pt idx="8">
                  <c:v>-6.8855152130126953</c:v>
                </c:pt>
                <c:pt idx="9">
                  <c:v>-4.3272519111633301</c:v>
                </c:pt>
                <c:pt idx="10">
                  <c:v>-2.6484823226928711</c:v>
                </c:pt>
                <c:pt idx="11">
                  <c:v>-1.2597200870513916</c:v>
                </c:pt>
                <c:pt idx="12">
                  <c:v>0.14417047798633575</c:v>
                </c:pt>
                <c:pt idx="13">
                  <c:v>-2.2827413082122803</c:v>
                </c:pt>
                <c:pt idx="14">
                  <c:v>-3.6112518310546875</c:v>
                </c:pt>
                <c:pt idx="15">
                  <c:v>1.5951093435287476</c:v>
                </c:pt>
                <c:pt idx="16">
                  <c:v>2.5692014694213867</c:v>
                </c:pt>
                <c:pt idx="17">
                  <c:v>3.6876015663146973</c:v>
                </c:pt>
                <c:pt idx="18">
                  <c:v>3.0247616767883301</c:v>
                </c:pt>
                <c:pt idx="19">
                  <c:v>3.0716376304626465</c:v>
                </c:pt>
              </c:numCache>
            </c:numRef>
          </c:val>
          <c:smooth val="0"/>
          <c:extLst xmlns:c16r2="http://schemas.microsoft.com/office/drawing/2015/06/chart">
            <c:ext xmlns:c16="http://schemas.microsoft.com/office/drawing/2014/chart" uri="{C3380CC4-5D6E-409C-BE32-E72D297353CC}">
              <c16:uniqueId val="{00000002-1857-4E66-B0C4-B904B7AADCAF}"/>
            </c:ext>
          </c:extLst>
        </c:ser>
        <c:ser>
          <c:idx val="3"/>
          <c:order val="3"/>
          <c:tx>
            <c:strRef>
              <c:f>Graph16!$I$2</c:f>
              <c:strCache>
                <c:ptCount val="1"/>
                <c:pt idx="0">
                  <c:v>95th</c:v>
                </c:pt>
              </c:strCache>
            </c:strRef>
          </c:tx>
          <c:spPr>
            <a:ln w="19050">
              <a:solidFill>
                <a:srgbClr val="FF6600"/>
              </a:solidFill>
            </a:ln>
          </c:spPr>
          <c:marker>
            <c:spPr>
              <a:solidFill>
                <a:srgbClr val="FF6600"/>
              </a:solidFill>
              <a:ln>
                <a:solidFill>
                  <a:srgbClr val="FF660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Graph16!$I$3:$I$22</c:f>
              <c:numCache>
                <c:formatCode>General</c:formatCode>
                <c:ptCount val="20"/>
                <c:pt idx="0">
                  <c:v>0</c:v>
                </c:pt>
                <c:pt idx="1">
                  <c:v>-3.0383870601654053</c:v>
                </c:pt>
                <c:pt idx="2">
                  <c:v>-2.5244588851928711</c:v>
                </c:pt>
                <c:pt idx="3">
                  <c:v>-3.4839344024658203</c:v>
                </c:pt>
                <c:pt idx="4">
                  <c:v>-0.55271446704864502</c:v>
                </c:pt>
                <c:pt idx="5">
                  <c:v>-3.4605085849761963</c:v>
                </c:pt>
                <c:pt idx="6">
                  <c:v>-5.8452444076538086</c:v>
                </c:pt>
                <c:pt idx="7">
                  <c:v>-8.8050222396850586</c:v>
                </c:pt>
                <c:pt idx="8">
                  <c:v>-7.8040332794189453</c:v>
                </c:pt>
                <c:pt idx="9">
                  <c:v>-5.4024357795715332</c:v>
                </c:pt>
                <c:pt idx="10">
                  <c:v>-3.1475727558135986</c:v>
                </c:pt>
                <c:pt idx="11">
                  <c:v>-1.0370804071426392</c:v>
                </c:pt>
                <c:pt idx="12">
                  <c:v>0.51792013645172119</c:v>
                </c:pt>
                <c:pt idx="13">
                  <c:v>-1.3181325197219849</c:v>
                </c:pt>
                <c:pt idx="14">
                  <c:v>-2.7073905467987061</c:v>
                </c:pt>
                <c:pt idx="15">
                  <c:v>2.6990804672241211</c:v>
                </c:pt>
                <c:pt idx="16">
                  <c:v>3.6203117370605469</c:v>
                </c:pt>
                <c:pt idx="17">
                  <c:v>4.9532637596130371</c:v>
                </c:pt>
                <c:pt idx="18">
                  <c:v>4.3106179237365723</c:v>
                </c:pt>
                <c:pt idx="19">
                  <c:v>4.3231344223022461</c:v>
                </c:pt>
              </c:numCache>
            </c:numRef>
          </c:val>
          <c:smooth val="0"/>
          <c:extLst xmlns:c16r2="http://schemas.microsoft.com/office/drawing/2015/06/chart">
            <c:ext xmlns:c16="http://schemas.microsoft.com/office/drawing/2014/chart" uri="{C3380CC4-5D6E-409C-BE32-E72D297353CC}">
              <c16:uniqueId val="{00000003-1857-4E66-B0C4-B904B7AADCAF}"/>
            </c:ext>
          </c:extLst>
        </c:ser>
        <c:dLbls>
          <c:showLegendKey val="0"/>
          <c:showVal val="0"/>
          <c:showCatName val="0"/>
          <c:showSerName val="0"/>
          <c:showPercent val="0"/>
          <c:showBubbleSize val="0"/>
        </c:dLbls>
        <c:marker val="1"/>
        <c:smooth val="0"/>
        <c:axId val="111016576"/>
        <c:axId val="111018752"/>
      </c:lineChart>
      <c:catAx>
        <c:axId val="111016576"/>
        <c:scaling>
          <c:orientation val="minMax"/>
        </c:scaling>
        <c:delete val="0"/>
        <c:axPos val="b"/>
        <c:minorGridlines>
          <c:spPr>
            <a:ln w="3175">
              <a:solidFill>
                <a:srgbClr val="969696"/>
              </a:solidFill>
            </a:ln>
          </c:spPr>
        </c:minorGridlines>
        <c:numFmt formatCode="General" sourceLinked="0"/>
        <c:majorTickMark val="out"/>
        <c:minorTickMark val="none"/>
        <c:tickLblPos val="low"/>
        <c:txPr>
          <a:bodyPr rot="0"/>
          <a:lstStyle/>
          <a:p>
            <a:pPr>
              <a:defRPr/>
            </a:pPr>
            <a:endParaRPr lang="fr-FR"/>
          </a:p>
        </c:txPr>
        <c:crossAx val="111018752"/>
        <c:crosses val="autoZero"/>
        <c:auto val="1"/>
        <c:lblAlgn val="ctr"/>
        <c:lblOffset val="100"/>
        <c:tickLblSkip val="2"/>
        <c:tickMarkSkip val="4"/>
        <c:noMultiLvlLbl val="0"/>
      </c:catAx>
      <c:valAx>
        <c:axId val="111018752"/>
        <c:scaling>
          <c:orientation val="minMax"/>
          <c:max val="40"/>
          <c:min val="-20"/>
        </c:scaling>
        <c:delete val="0"/>
        <c:axPos val="l"/>
        <c:majorGridlines>
          <c:spPr>
            <a:ln w="3175">
              <a:solidFill>
                <a:srgbClr val="969696"/>
              </a:solidFill>
            </a:ln>
          </c:spPr>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111016576"/>
        <c:crosses val="autoZero"/>
        <c:crossBetween val="midCat"/>
      </c:valAx>
    </c:plotArea>
    <c:legend>
      <c:legendPos val="b"/>
      <c:layout>
        <c:manualLayout>
          <c:xMode val="edge"/>
          <c:yMode val="edge"/>
          <c:x val="0.19273209603831623"/>
          <c:y val="0.91145555123267186"/>
          <c:w val="0.48812479171151935"/>
          <c:h val="8.470524432304094E-2"/>
        </c:manualLayou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72378316098466E-2"/>
          <c:y val="0.12666671970468432"/>
          <c:w val="0.76544025917722724"/>
          <c:h val="0.69603220695737567"/>
        </c:manualLayout>
      </c:layout>
      <c:lineChart>
        <c:grouping val="standard"/>
        <c:varyColors val="0"/>
        <c:ser>
          <c:idx val="0"/>
          <c:order val="0"/>
          <c:tx>
            <c:strRef>
              <c:f>Graph16!$J$2</c:f>
              <c:strCache>
                <c:ptCount val="1"/>
                <c:pt idx="0">
                  <c:v>10th</c:v>
                </c:pt>
              </c:strCache>
            </c:strRef>
          </c:tx>
          <c:spPr>
            <a:ln w="19050">
              <a:solidFill>
                <a:srgbClr val="00A0E1"/>
              </a:solidFill>
            </a:ln>
          </c:spPr>
          <c:marker>
            <c:symbol val="circle"/>
            <c:size val="7"/>
            <c:spPr>
              <a:solidFill>
                <a:srgbClr val="00A0E1"/>
              </a:solidFill>
              <a:ln>
                <a:solidFill>
                  <a:srgbClr val="00A0E1"/>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Graph16!$J$3:$J$22</c:f>
              <c:numCache>
                <c:formatCode>General</c:formatCode>
                <c:ptCount val="20"/>
                <c:pt idx="0">
                  <c:v>0</c:v>
                </c:pt>
                <c:pt idx="1">
                  <c:v>-3.1528434753417969</c:v>
                </c:pt>
                <c:pt idx="2">
                  <c:v>-3.9535984992980957</c:v>
                </c:pt>
                <c:pt idx="3">
                  <c:v>1.2101845741271973</c:v>
                </c:pt>
                <c:pt idx="4">
                  <c:v>3.4531757831573486</c:v>
                </c:pt>
                <c:pt idx="5">
                  <c:v>7.1913590431213379</c:v>
                </c:pt>
                <c:pt idx="6">
                  <c:v>10.635137557983398</c:v>
                </c:pt>
                <c:pt idx="7">
                  <c:v>13.928088188171387</c:v>
                </c:pt>
                <c:pt idx="8">
                  <c:v>18.375782012939453</c:v>
                </c:pt>
                <c:pt idx="9">
                  <c:v>22.300418853759766</c:v>
                </c:pt>
                <c:pt idx="10">
                  <c:v>25.582426071166992</c:v>
                </c:pt>
                <c:pt idx="11">
                  <c:v>28.406408309936523</c:v>
                </c:pt>
                <c:pt idx="12">
                  <c:v>31.403482437133789</c:v>
                </c:pt>
                <c:pt idx="13">
                  <c:v>29.499980926513672</c:v>
                </c:pt>
                <c:pt idx="14">
                  <c:v>22.463647842407227</c:v>
                </c:pt>
                <c:pt idx="15">
                  <c:v>32.205093383789063</c:v>
                </c:pt>
                <c:pt idx="16">
                  <c:v>36.376483917236328</c:v>
                </c:pt>
                <c:pt idx="17">
                  <c:v>34.183795928955078</c:v>
                </c:pt>
                <c:pt idx="18">
                  <c:v>32.460186004638672</c:v>
                </c:pt>
                <c:pt idx="19">
                  <c:v>32.911724090576172</c:v>
                </c:pt>
              </c:numCache>
            </c:numRef>
          </c:val>
          <c:smooth val="0"/>
          <c:extLst xmlns:c16r2="http://schemas.microsoft.com/office/drawing/2015/06/chart">
            <c:ext xmlns:c16="http://schemas.microsoft.com/office/drawing/2014/chart" uri="{C3380CC4-5D6E-409C-BE32-E72D297353CC}">
              <c16:uniqueId val="{00000000-4C56-4CF5-89FD-69C54288A342}"/>
            </c:ext>
          </c:extLst>
        </c:ser>
        <c:ser>
          <c:idx val="1"/>
          <c:order val="1"/>
          <c:tx>
            <c:strRef>
              <c:f>Graph16!$K$2</c:f>
              <c:strCache>
                <c:ptCount val="1"/>
                <c:pt idx="0">
                  <c:v>50th</c:v>
                </c:pt>
              </c:strCache>
            </c:strRef>
          </c:tx>
          <c:spPr>
            <a:ln w="22225">
              <a:solidFill>
                <a:srgbClr val="000080"/>
              </a:solidFill>
            </a:ln>
          </c:spPr>
          <c:marker>
            <c:spPr>
              <a:solidFill>
                <a:srgbClr val="000080"/>
              </a:solidFill>
              <a:ln>
                <a:solidFill>
                  <a:srgbClr val="00008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Graph16!$K$3:$K$22</c:f>
              <c:numCache>
                <c:formatCode>General</c:formatCode>
                <c:ptCount val="20"/>
                <c:pt idx="0">
                  <c:v>0</c:v>
                </c:pt>
                <c:pt idx="1">
                  <c:v>-0.87128925323486328</c:v>
                </c:pt>
                <c:pt idx="2">
                  <c:v>-0.94072401523590088</c:v>
                </c:pt>
                <c:pt idx="3">
                  <c:v>2.7547721862792969</c:v>
                </c:pt>
                <c:pt idx="4">
                  <c:v>4.5881671905517578</c:v>
                </c:pt>
                <c:pt idx="5">
                  <c:v>7.7073774337768555</c:v>
                </c:pt>
                <c:pt idx="6">
                  <c:v>9.5050191879272461</c:v>
                </c:pt>
                <c:pt idx="7">
                  <c:v>10.866772651672363</c:v>
                </c:pt>
                <c:pt idx="8">
                  <c:v>15.448424339294434</c:v>
                </c:pt>
                <c:pt idx="9">
                  <c:v>19.97443962097168</c:v>
                </c:pt>
                <c:pt idx="10">
                  <c:v>23.676937103271484</c:v>
                </c:pt>
                <c:pt idx="11">
                  <c:v>27.59954833984375</c:v>
                </c:pt>
                <c:pt idx="12">
                  <c:v>30.341022491455078</c:v>
                </c:pt>
                <c:pt idx="13">
                  <c:v>29.029453277587891</c:v>
                </c:pt>
                <c:pt idx="14">
                  <c:v>25.611072540283203</c:v>
                </c:pt>
                <c:pt idx="15">
                  <c:v>32.894474029541016</c:v>
                </c:pt>
                <c:pt idx="16">
                  <c:v>36.380733489990234</c:v>
                </c:pt>
                <c:pt idx="17">
                  <c:v>34.635066986083984</c:v>
                </c:pt>
                <c:pt idx="18">
                  <c:v>32.916957855224609</c:v>
                </c:pt>
                <c:pt idx="19">
                  <c:v>33.750690460205078</c:v>
                </c:pt>
              </c:numCache>
            </c:numRef>
          </c:val>
          <c:smooth val="0"/>
          <c:extLst xmlns:c16r2="http://schemas.microsoft.com/office/drawing/2015/06/chart">
            <c:ext xmlns:c16="http://schemas.microsoft.com/office/drawing/2014/chart" uri="{C3380CC4-5D6E-409C-BE32-E72D297353CC}">
              <c16:uniqueId val="{00000001-4C56-4CF5-89FD-69C54288A342}"/>
            </c:ext>
          </c:extLst>
        </c:ser>
        <c:ser>
          <c:idx val="2"/>
          <c:order val="2"/>
          <c:tx>
            <c:strRef>
              <c:f>Graph16!$L$2</c:f>
              <c:strCache>
                <c:ptCount val="1"/>
                <c:pt idx="0">
                  <c:v>90th</c:v>
                </c:pt>
              </c:strCache>
            </c:strRef>
          </c:tx>
          <c:spPr>
            <a:ln w="19050">
              <a:solidFill>
                <a:srgbClr val="64B43C"/>
              </a:solidFill>
            </a:ln>
          </c:spPr>
          <c:marker>
            <c:spPr>
              <a:solidFill>
                <a:srgbClr val="64B43C"/>
              </a:solidFill>
              <a:ln>
                <a:solidFill>
                  <a:srgbClr val="64B43C"/>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Graph16!$L$3:$L$22</c:f>
              <c:numCache>
                <c:formatCode>General</c:formatCode>
                <c:ptCount val="20"/>
                <c:pt idx="0">
                  <c:v>0</c:v>
                </c:pt>
                <c:pt idx="1">
                  <c:v>-0.79110312461853027</c:v>
                </c:pt>
                <c:pt idx="2">
                  <c:v>-0.31325811147689819</c:v>
                </c:pt>
                <c:pt idx="3">
                  <c:v>1.9387437105178833</c:v>
                </c:pt>
                <c:pt idx="4">
                  <c:v>4.7131428718566895</c:v>
                </c:pt>
                <c:pt idx="5">
                  <c:v>8.1550884246826172</c:v>
                </c:pt>
                <c:pt idx="6">
                  <c:v>10.642478942871094</c:v>
                </c:pt>
                <c:pt idx="7">
                  <c:v>10.821671485900879</c:v>
                </c:pt>
                <c:pt idx="8">
                  <c:v>14.870512008666992</c:v>
                </c:pt>
                <c:pt idx="9">
                  <c:v>19.437152862548828</c:v>
                </c:pt>
                <c:pt idx="10">
                  <c:v>23.144258499145508</c:v>
                </c:pt>
                <c:pt idx="11">
                  <c:v>26.973121643066406</c:v>
                </c:pt>
                <c:pt idx="12">
                  <c:v>30.037626266479492</c:v>
                </c:pt>
                <c:pt idx="13">
                  <c:v>29.269847869873047</c:v>
                </c:pt>
                <c:pt idx="14">
                  <c:v>27.348522186279297</c:v>
                </c:pt>
                <c:pt idx="15">
                  <c:v>34.118156433105469</c:v>
                </c:pt>
                <c:pt idx="16">
                  <c:v>36.593944549560547</c:v>
                </c:pt>
                <c:pt idx="17">
                  <c:v>35.047027587890625</c:v>
                </c:pt>
                <c:pt idx="18">
                  <c:v>33.318351745605469</c:v>
                </c:pt>
                <c:pt idx="19">
                  <c:v>33.901123046875</c:v>
                </c:pt>
              </c:numCache>
            </c:numRef>
          </c:val>
          <c:smooth val="0"/>
          <c:extLst xmlns:c16r2="http://schemas.microsoft.com/office/drawing/2015/06/chart">
            <c:ext xmlns:c16="http://schemas.microsoft.com/office/drawing/2014/chart" uri="{C3380CC4-5D6E-409C-BE32-E72D297353CC}">
              <c16:uniqueId val="{00000002-4C56-4CF5-89FD-69C54288A342}"/>
            </c:ext>
          </c:extLst>
        </c:ser>
        <c:ser>
          <c:idx val="3"/>
          <c:order val="3"/>
          <c:tx>
            <c:strRef>
              <c:f>Graph16!$M$2</c:f>
              <c:strCache>
                <c:ptCount val="1"/>
                <c:pt idx="0">
                  <c:v>95th</c:v>
                </c:pt>
              </c:strCache>
            </c:strRef>
          </c:tx>
          <c:spPr>
            <a:ln w="19050">
              <a:solidFill>
                <a:srgbClr val="FF6600"/>
              </a:solidFill>
            </a:ln>
          </c:spPr>
          <c:marker>
            <c:spPr>
              <a:solidFill>
                <a:srgbClr val="FF6600"/>
              </a:solidFill>
              <a:ln>
                <a:solidFill>
                  <a:srgbClr val="FF6600"/>
                </a:solidFill>
              </a:ln>
            </c:spPr>
          </c:marker>
          <c:cat>
            <c:numRef>
              <c:f>Graph16!$A$3:$A$22</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Graph16!$M$3:$M$22</c:f>
              <c:numCache>
                <c:formatCode>General</c:formatCode>
                <c:ptCount val="20"/>
                <c:pt idx="0">
                  <c:v>0</c:v>
                </c:pt>
                <c:pt idx="1">
                  <c:v>-0.76996397972106934</c:v>
                </c:pt>
                <c:pt idx="2">
                  <c:v>-0.36745139956474304</c:v>
                </c:pt>
                <c:pt idx="3">
                  <c:v>1.5396806001663208</c:v>
                </c:pt>
                <c:pt idx="4">
                  <c:v>4.4608035087585449</c:v>
                </c:pt>
                <c:pt idx="5">
                  <c:v>8.369074821472168</c:v>
                </c:pt>
                <c:pt idx="6">
                  <c:v>11.776141166687012</c:v>
                </c:pt>
                <c:pt idx="7">
                  <c:v>10.91777229309082</c:v>
                </c:pt>
                <c:pt idx="8">
                  <c:v>15.011615753173828</c:v>
                </c:pt>
                <c:pt idx="9">
                  <c:v>19.542745590209961</c:v>
                </c:pt>
                <c:pt idx="10">
                  <c:v>23.663616180419922</c:v>
                </c:pt>
                <c:pt idx="11">
                  <c:v>27.805879592895508</c:v>
                </c:pt>
                <c:pt idx="12">
                  <c:v>30.351022720336914</c:v>
                </c:pt>
                <c:pt idx="13">
                  <c:v>29.974178314208984</c:v>
                </c:pt>
                <c:pt idx="14">
                  <c:v>28.469839096069336</c:v>
                </c:pt>
                <c:pt idx="15">
                  <c:v>35.097244262695313</c:v>
                </c:pt>
                <c:pt idx="16">
                  <c:v>36.887691497802734</c:v>
                </c:pt>
                <c:pt idx="17">
                  <c:v>36.138313293457031</c:v>
                </c:pt>
                <c:pt idx="18">
                  <c:v>34.416732788085937</c:v>
                </c:pt>
                <c:pt idx="19">
                  <c:v>34.854480743408203</c:v>
                </c:pt>
              </c:numCache>
            </c:numRef>
          </c:val>
          <c:smooth val="0"/>
          <c:extLst xmlns:c16r2="http://schemas.microsoft.com/office/drawing/2015/06/chart">
            <c:ext xmlns:c16="http://schemas.microsoft.com/office/drawing/2014/chart" uri="{C3380CC4-5D6E-409C-BE32-E72D297353CC}">
              <c16:uniqueId val="{00000003-4C56-4CF5-89FD-69C54288A342}"/>
            </c:ext>
          </c:extLst>
        </c:ser>
        <c:dLbls>
          <c:showLegendKey val="0"/>
          <c:showVal val="0"/>
          <c:showCatName val="0"/>
          <c:showSerName val="0"/>
          <c:showPercent val="0"/>
          <c:showBubbleSize val="0"/>
        </c:dLbls>
        <c:marker val="1"/>
        <c:smooth val="0"/>
        <c:axId val="111059328"/>
        <c:axId val="111061248"/>
      </c:lineChart>
      <c:catAx>
        <c:axId val="111059328"/>
        <c:scaling>
          <c:orientation val="minMax"/>
        </c:scaling>
        <c:delete val="0"/>
        <c:axPos val="b"/>
        <c:minorGridlines>
          <c:spPr>
            <a:ln w="3175">
              <a:solidFill>
                <a:srgbClr val="969696"/>
              </a:solidFill>
            </a:ln>
          </c:spPr>
        </c:minorGridlines>
        <c:numFmt formatCode="General" sourceLinked="0"/>
        <c:majorTickMark val="out"/>
        <c:minorTickMark val="none"/>
        <c:tickLblPos val="low"/>
        <c:txPr>
          <a:bodyPr rot="0"/>
          <a:lstStyle/>
          <a:p>
            <a:pPr>
              <a:defRPr>
                <a:latin typeface="Arial" panose="020B0604020202020204" pitchFamily="34" charset="0"/>
                <a:cs typeface="Arial" panose="020B0604020202020204" pitchFamily="34" charset="0"/>
              </a:defRPr>
            </a:pPr>
            <a:endParaRPr lang="fr-FR"/>
          </a:p>
        </c:txPr>
        <c:crossAx val="111061248"/>
        <c:crosses val="autoZero"/>
        <c:auto val="1"/>
        <c:lblAlgn val="ctr"/>
        <c:lblOffset val="100"/>
        <c:tickLblSkip val="2"/>
        <c:tickMarkSkip val="4"/>
        <c:noMultiLvlLbl val="0"/>
      </c:catAx>
      <c:valAx>
        <c:axId val="111061248"/>
        <c:scaling>
          <c:orientation val="minMax"/>
          <c:max val="40"/>
          <c:min val="-20"/>
        </c:scaling>
        <c:delete val="0"/>
        <c:axPos val="l"/>
        <c:majorGridlines>
          <c:spPr>
            <a:ln w="3175">
              <a:solidFill>
                <a:srgbClr val="969696"/>
              </a:solidFill>
            </a:ln>
          </c:spPr>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111059328"/>
        <c:crosses val="autoZero"/>
        <c:crossBetween val="midCat"/>
      </c:valAx>
    </c:plotArea>
    <c:legend>
      <c:legendPos val="b"/>
      <c:layout>
        <c:manualLayout>
          <c:xMode val="edge"/>
          <c:yMode val="edge"/>
          <c:x val="0.23955092266267147"/>
          <c:y val="0.91171722554405321"/>
          <c:w val="0.4787610263866483"/>
          <c:h val="8.0627057473938918E-2"/>
        </c:manualLayou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Global fontier</c:v>
                </c:pt>
              </c:strCache>
            </c:strRef>
          </c:tx>
          <c:spPr>
            <a:ln w="25400" cap="rnd">
              <a:solidFill>
                <a:srgbClr val="F59100"/>
              </a:solidFill>
              <a:round/>
            </a:ln>
            <a:effectLst/>
          </c:spPr>
          <c:marker>
            <c:symbol val="circle"/>
            <c:size val="5"/>
            <c:spPr>
              <a:solidFill>
                <a:srgbClr val="F59100"/>
              </a:solidFill>
              <a:ln w="9525">
                <a:solidFill>
                  <a:srgbClr val="F59100"/>
                </a:solidFill>
              </a:ln>
              <a:effectLst/>
            </c:spPr>
          </c:marker>
          <c:dPt>
            <c:idx val="6"/>
            <c:bubble3D val="0"/>
            <c:extLst xmlns:c16r2="http://schemas.microsoft.com/office/drawing/2015/06/chart">
              <c:ext xmlns:c16="http://schemas.microsoft.com/office/drawing/2014/chart" uri="{C3380CC4-5D6E-409C-BE32-E72D297353CC}">
                <c16:uniqueId val="{00000000-B405-4A0F-8223-5B41070AEA8E}"/>
              </c:ext>
            </c:extLst>
          </c:dPt>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Graph17!$H$4:$H$16</c:f>
              <c:numCache>
                <c:formatCode>General</c:formatCode>
                <c:ptCount val="13"/>
                <c:pt idx="0">
                  <c:v>0</c:v>
                </c:pt>
                <c:pt idx="1">
                  <c:v>1.5061400000000001E-2</c:v>
                </c:pt>
                <c:pt idx="2">
                  <c:v>7.6228099999999993E-2</c:v>
                </c:pt>
                <c:pt idx="3">
                  <c:v>0.1098795</c:v>
                </c:pt>
                <c:pt idx="4">
                  <c:v>0.16407389999999999</c:v>
                </c:pt>
                <c:pt idx="5">
                  <c:v>0.14472479999999999</c:v>
                </c:pt>
                <c:pt idx="6">
                  <c:v>0.18903449999999999</c:v>
                </c:pt>
                <c:pt idx="7">
                  <c:v>0.14543909999999999</c:v>
                </c:pt>
                <c:pt idx="8">
                  <c:v>0.19137670000000001</c:v>
                </c:pt>
                <c:pt idx="9">
                  <c:v>0.2000151</c:v>
                </c:pt>
                <c:pt idx="10">
                  <c:v>0.24940680000000001</c:v>
                </c:pt>
                <c:pt idx="11">
                  <c:v>0.3422308</c:v>
                </c:pt>
                <c:pt idx="12">
                  <c:v>0.33678720000000001</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Frontier firms</c:v>
                </c:pt>
              </c:strCache>
            </c:strRef>
          </c:tx>
          <c:spPr>
            <a:ln w="28575" cap="rnd">
              <a:solidFill>
                <a:srgbClr val="142882"/>
              </a:solidFill>
              <a:prstDash val="solid"/>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Graph17!$H$47:$H$59</c:f>
              <c:numCache>
                <c:formatCode>General</c:formatCode>
                <c:ptCount val="13"/>
                <c:pt idx="0">
                  <c:v>0</c:v>
                </c:pt>
                <c:pt idx="1">
                  <c:v>4.33464E-2</c:v>
                </c:pt>
                <c:pt idx="2">
                  <c:v>5.59826E-2</c:v>
                </c:pt>
                <c:pt idx="3">
                  <c:v>8.7702799999999997E-2</c:v>
                </c:pt>
                <c:pt idx="4">
                  <c:v>0.13658909999999999</c:v>
                </c:pt>
                <c:pt idx="5">
                  <c:v>1.3189E-3</c:v>
                </c:pt>
                <c:pt idx="6">
                  <c:v>6.6222199999999995E-2</c:v>
                </c:pt>
                <c:pt idx="7">
                  <c:v>0.1202307</c:v>
                </c:pt>
                <c:pt idx="8">
                  <c:v>0.11496729999999999</c:v>
                </c:pt>
                <c:pt idx="9">
                  <c:v>8.39453E-2</c:v>
                </c:pt>
                <c:pt idx="10">
                  <c:v>0.19694420000000001</c:v>
                </c:pt>
                <c:pt idx="11">
                  <c:v>0.2394762</c:v>
                </c:pt>
                <c:pt idx="12">
                  <c:v>0.24926380000000001</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Laggard firms</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Graph17!$G$47:$G$59</c:f>
              <c:numCache>
                <c:formatCode>General</c:formatCode>
                <c:ptCount val="13"/>
                <c:pt idx="0">
                  <c:v>0</c:v>
                </c:pt>
                <c:pt idx="1">
                  <c:v>6.1909699999999998E-2</c:v>
                </c:pt>
                <c:pt idx="2">
                  <c:v>6.5526000000000001E-2</c:v>
                </c:pt>
                <c:pt idx="3">
                  <c:v>0.12015439999999999</c:v>
                </c:pt>
                <c:pt idx="4">
                  <c:v>0.14745520000000001</c:v>
                </c:pt>
                <c:pt idx="5">
                  <c:v>0.13187499999999999</c:v>
                </c:pt>
                <c:pt idx="6">
                  <c:v>0.13757320000000001</c:v>
                </c:pt>
                <c:pt idx="7">
                  <c:v>0.185442</c:v>
                </c:pt>
                <c:pt idx="8">
                  <c:v>0.22171689999999999</c:v>
                </c:pt>
                <c:pt idx="9">
                  <c:v>0.23778630000000001</c:v>
                </c:pt>
                <c:pt idx="10">
                  <c:v>0.25623990000000002</c:v>
                </c:pt>
                <c:pt idx="11">
                  <c:v>0.28409669999999998</c:v>
                </c:pt>
                <c:pt idx="12">
                  <c:v>0.29378409999999999</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11114496"/>
        <c:axId val="111128576"/>
      </c:lineChart>
      <c:catAx>
        <c:axId val="11111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11128576"/>
        <c:crosses val="autoZero"/>
        <c:auto val="1"/>
        <c:lblAlgn val="ctr"/>
        <c:lblOffset val="100"/>
        <c:noMultiLvlLbl val="0"/>
      </c:catAx>
      <c:valAx>
        <c:axId val="111128576"/>
        <c:scaling>
          <c:orientation val="minMax"/>
          <c:min val="-0.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11114496"/>
        <c:crosses val="autoZero"/>
        <c:crossBetween val="between"/>
      </c:valAx>
      <c:spPr>
        <a:noFill/>
        <a:ln>
          <a:noFill/>
        </a:ln>
        <a:effectLst/>
      </c:spPr>
    </c:plotArea>
    <c:legend>
      <c:legendPos val="t"/>
      <c:layout>
        <c:manualLayout>
          <c:xMode val="edge"/>
          <c:yMode val="edge"/>
          <c:x val="0.12041013946300078"/>
          <c:y val="0.15252748139729189"/>
          <c:w val="0.54124609010392655"/>
          <c:h val="0.19340544632319737"/>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Global fontier</c:v>
                </c:pt>
              </c:strCache>
            </c:strRef>
          </c:tx>
          <c:spPr>
            <a:ln w="25400" cap="rnd">
              <a:solidFill>
                <a:srgbClr val="F59100"/>
              </a:solidFill>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Graph17!$H$17:$H$29</c:f>
              <c:numCache>
                <c:formatCode>General</c:formatCode>
                <c:ptCount val="13"/>
                <c:pt idx="0">
                  <c:v>0</c:v>
                </c:pt>
                <c:pt idx="1">
                  <c:v>6.9226300000000004E-2</c:v>
                </c:pt>
                <c:pt idx="2">
                  <c:v>9.4552999999999998E-2</c:v>
                </c:pt>
                <c:pt idx="3">
                  <c:v>5.2668600000000003E-2</c:v>
                </c:pt>
                <c:pt idx="4">
                  <c:v>8.3896600000000002E-2</c:v>
                </c:pt>
                <c:pt idx="5">
                  <c:v>7.6131799999999999E-2</c:v>
                </c:pt>
                <c:pt idx="6">
                  <c:v>2.1289800000000001E-2</c:v>
                </c:pt>
                <c:pt idx="7">
                  <c:v>4.2145700000000001E-2</c:v>
                </c:pt>
                <c:pt idx="8">
                  <c:v>4.0309900000000003E-2</c:v>
                </c:pt>
                <c:pt idx="9">
                  <c:v>5.4330999999999997E-3</c:v>
                </c:pt>
                <c:pt idx="10">
                  <c:v>2.5854100000000001E-2</c:v>
                </c:pt>
                <c:pt idx="11">
                  <c:v>5.9244199999999997E-2</c:v>
                </c:pt>
                <c:pt idx="12">
                  <c:v>6.2224399999999999E-2</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Frontier firms</c:v>
                </c:pt>
              </c:strCache>
            </c:strRef>
          </c:tx>
          <c:spPr>
            <a:ln w="28575" cap="rnd">
              <a:solidFill>
                <a:srgbClr val="142882"/>
              </a:solidFill>
              <a:prstDash val="sysDash"/>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Graph17!$H$60:$H$72</c:f>
              <c:numCache>
                <c:formatCode>General</c:formatCode>
                <c:ptCount val="13"/>
                <c:pt idx="0">
                  <c:v>0</c:v>
                </c:pt>
                <c:pt idx="1">
                  <c:v>5.2385000000000001E-3</c:v>
                </c:pt>
                <c:pt idx="2">
                  <c:v>1.8888499999999999E-2</c:v>
                </c:pt>
                <c:pt idx="3">
                  <c:v>6.1681699999999999E-2</c:v>
                </c:pt>
                <c:pt idx="4">
                  <c:v>8.04787E-2</c:v>
                </c:pt>
                <c:pt idx="5">
                  <c:v>-2.7227000000000002E-3</c:v>
                </c:pt>
                <c:pt idx="6">
                  <c:v>5.8888999999999999E-3</c:v>
                </c:pt>
                <c:pt idx="7">
                  <c:v>7.7410699999999999E-2</c:v>
                </c:pt>
                <c:pt idx="8">
                  <c:v>0.1496267</c:v>
                </c:pt>
                <c:pt idx="9">
                  <c:v>5.9462500000000001E-2</c:v>
                </c:pt>
                <c:pt idx="10">
                  <c:v>0.1198912</c:v>
                </c:pt>
                <c:pt idx="11">
                  <c:v>0.15774820000000001</c:v>
                </c:pt>
                <c:pt idx="12">
                  <c:v>0.1772051</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Laggard firms</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Graph17!$G$60:$G$72</c:f>
              <c:numCache>
                <c:formatCode>General</c:formatCode>
                <c:ptCount val="13"/>
                <c:pt idx="0">
                  <c:v>0</c:v>
                </c:pt>
                <c:pt idx="1">
                  <c:v>-3.0536999999999999E-3</c:v>
                </c:pt>
                <c:pt idx="2">
                  <c:v>1.5410999999999999E-3</c:v>
                </c:pt>
                <c:pt idx="3">
                  <c:v>1.8706299999999999E-2</c:v>
                </c:pt>
                <c:pt idx="4">
                  <c:v>2.53134E-2</c:v>
                </c:pt>
                <c:pt idx="5">
                  <c:v>-2.7246000000000002E-3</c:v>
                </c:pt>
                <c:pt idx="6">
                  <c:v>-3.2391499999999997E-2</c:v>
                </c:pt>
                <c:pt idx="7">
                  <c:v>-1.8220000000000001E-4</c:v>
                </c:pt>
                <c:pt idx="8">
                  <c:v>4.1098599999999999E-2</c:v>
                </c:pt>
                <c:pt idx="9">
                  <c:v>7.8420999999999994E-3</c:v>
                </c:pt>
                <c:pt idx="10">
                  <c:v>2.4665800000000002E-2</c:v>
                </c:pt>
                <c:pt idx="11">
                  <c:v>2.7180699999999999E-2</c:v>
                </c:pt>
                <c:pt idx="12">
                  <c:v>4.7187800000000002E-2</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11143552"/>
        <c:axId val="111214976"/>
      </c:lineChart>
      <c:catAx>
        <c:axId val="11114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111214976"/>
        <c:crosses val="autoZero"/>
        <c:auto val="1"/>
        <c:lblAlgn val="ctr"/>
        <c:lblOffset val="100"/>
        <c:noMultiLvlLbl val="0"/>
      </c:catAx>
      <c:valAx>
        <c:axId val="111214976"/>
        <c:scaling>
          <c:orientation val="minMax"/>
          <c:max val="0.4"/>
          <c:min val="-0.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11143552"/>
        <c:crosses val="autoZero"/>
        <c:crossBetween val="between"/>
      </c:valAx>
      <c:spPr>
        <a:noFill/>
        <a:ln>
          <a:noFill/>
        </a:ln>
        <a:effectLst/>
      </c:spPr>
    </c:plotArea>
    <c:legend>
      <c:legendPos val="t"/>
      <c:layout>
        <c:manualLayout>
          <c:xMode val="edge"/>
          <c:yMode val="edge"/>
          <c:x val="0.13134661831281255"/>
          <c:y val="0.22138148668198329"/>
          <c:w val="0.53788370640809868"/>
          <c:h val="0.22451760671330481"/>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3906761399871"/>
          <c:y val="0.19705731642736357"/>
          <c:w val="0.87502413079956931"/>
          <c:h val="0.76515974449568591"/>
        </c:manualLayout>
      </c:layout>
      <c:lineChart>
        <c:grouping val="standard"/>
        <c:varyColors val="0"/>
        <c:ser>
          <c:idx val="0"/>
          <c:order val="0"/>
          <c:tx>
            <c:strRef>
              <c:f>Graph17!$H$2</c:f>
              <c:strCache>
                <c:ptCount val="1"/>
                <c:pt idx="0">
                  <c:v>Global fontier</c:v>
                </c:pt>
              </c:strCache>
            </c:strRef>
          </c:tx>
          <c:spPr>
            <a:ln w="25400" cap="rnd">
              <a:solidFill>
                <a:srgbClr val="142882"/>
              </a:solidFill>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Graph17!$H$30:$H$42</c:f>
              <c:numCache>
                <c:formatCode>General</c:formatCode>
                <c:ptCount val="13"/>
                <c:pt idx="0">
                  <c:v>0</c:v>
                </c:pt>
                <c:pt idx="1">
                  <c:v>7.0757899999999999E-2</c:v>
                </c:pt>
                <c:pt idx="2">
                  <c:v>9.7904199999999997E-2</c:v>
                </c:pt>
                <c:pt idx="3">
                  <c:v>0.13190560000000001</c:v>
                </c:pt>
                <c:pt idx="4">
                  <c:v>0.1499453</c:v>
                </c:pt>
                <c:pt idx="5">
                  <c:v>0.1221294</c:v>
                </c:pt>
                <c:pt idx="6">
                  <c:v>8.2007399999999994E-2</c:v>
                </c:pt>
                <c:pt idx="7">
                  <c:v>0.1791449</c:v>
                </c:pt>
                <c:pt idx="8">
                  <c:v>0.2359562</c:v>
                </c:pt>
                <c:pt idx="9">
                  <c:v>0.1826429</c:v>
                </c:pt>
                <c:pt idx="10">
                  <c:v>0.20403479999999999</c:v>
                </c:pt>
                <c:pt idx="11">
                  <c:v>0.25998779999999999</c:v>
                </c:pt>
                <c:pt idx="12">
                  <c:v>0.25489139999999999</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Frontier firms</c:v>
                </c:pt>
              </c:strCache>
            </c:strRef>
          </c:tx>
          <c:spPr>
            <a:ln w="28575" cap="rnd">
              <a:solidFill>
                <a:srgbClr val="F59100"/>
              </a:solidFill>
              <a:prstDash val="solid"/>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Graph17!$H$73:$H$85</c:f>
              <c:numCache>
                <c:formatCode>General</c:formatCode>
                <c:ptCount val="13"/>
                <c:pt idx="0">
                  <c:v>0</c:v>
                </c:pt>
                <c:pt idx="1">
                  <c:v>5.8925600000000002E-2</c:v>
                </c:pt>
                <c:pt idx="2">
                  <c:v>0.1049128</c:v>
                </c:pt>
                <c:pt idx="3">
                  <c:v>0.20596790000000001</c:v>
                </c:pt>
                <c:pt idx="4">
                  <c:v>0.20506759999999999</c:v>
                </c:pt>
                <c:pt idx="5">
                  <c:v>0.1803217</c:v>
                </c:pt>
                <c:pt idx="6">
                  <c:v>0.1753178</c:v>
                </c:pt>
                <c:pt idx="7">
                  <c:v>0.27672390000000002</c:v>
                </c:pt>
                <c:pt idx="8">
                  <c:v>0.25847150000000002</c:v>
                </c:pt>
                <c:pt idx="9">
                  <c:v>0.25472159999999999</c:v>
                </c:pt>
                <c:pt idx="10">
                  <c:v>0.2935352</c:v>
                </c:pt>
                <c:pt idx="11">
                  <c:v>0.33352090000000001</c:v>
                </c:pt>
                <c:pt idx="12">
                  <c:v>0.37089060000000001</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Laggard firms</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Graph17!$G$73:$G$85</c:f>
              <c:numCache>
                <c:formatCode>General</c:formatCode>
                <c:ptCount val="13"/>
                <c:pt idx="0">
                  <c:v>0</c:v>
                </c:pt>
                <c:pt idx="1">
                  <c:v>4.8980700000000002E-2</c:v>
                </c:pt>
                <c:pt idx="2">
                  <c:v>9.5315899999999995E-2</c:v>
                </c:pt>
                <c:pt idx="3">
                  <c:v>0.16912650000000001</c:v>
                </c:pt>
                <c:pt idx="4">
                  <c:v>0.1942034</c:v>
                </c:pt>
                <c:pt idx="5">
                  <c:v>0.18593029999999999</c:v>
                </c:pt>
                <c:pt idx="6">
                  <c:v>0.12541869999999999</c:v>
                </c:pt>
                <c:pt idx="7">
                  <c:v>0.21783730000000001</c:v>
                </c:pt>
                <c:pt idx="8">
                  <c:v>0.25314999999999999</c:v>
                </c:pt>
                <c:pt idx="9">
                  <c:v>0.24453829999999999</c:v>
                </c:pt>
                <c:pt idx="10">
                  <c:v>0.28445340000000002</c:v>
                </c:pt>
                <c:pt idx="11">
                  <c:v>0.29163169999999999</c:v>
                </c:pt>
                <c:pt idx="12">
                  <c:v>0.3053246</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11262336"/>
        <c:axId val="111264128"/>
      </c:lineChart>
      <c:catAx>
        <c:axId val="1112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11264128"/>
        <c:crosses val="autoZero"/>
        <c:auto val="1"/>
        <c:lblAlgn val="ctr"/>
        <c:lblOffset val="100"/>
        <c:noMultiLvlLbl val="0"/>
      </c:catAx>
      <c:valAx>
        <c:axId val="111264128"/>
        <c:scaling>
          <c:orientation val="minMax"/>
          <c:max val="0.4"/>
          <c:min val="-0.1"/>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11262336"/>
        <c:crosses val="autoZero"/>
        <c:crossBetween val="between"/>
      </c:valAx>
      <c:spPr>
        <a:noFill/>
        <a:ln>
          <a:noFill/>
        </a:ln>
        <a:effectLst/>
      </c:spPr>
    </c:plotArea>
    <c:legend>
      <c:legendPos val="t"/>
      <c:layout>
        <c:manualLayout>
          <c:xMode val="edge"/>
          <c:yMode val="edge"/>
          <c:x val="0.16641402070693509"/>
          <c:y val="0.15009292339014477"/>
          <c:w val="0.46465244223758834"/>
          <c:h val="0.17256972397909301"/>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Global fontier</c:v>
                </c:pt>
              </c:strCache>
            </c:strRef>
          </c:tx>
          <c:spPr>
            <a:ln w="25400" cap="rnd">
              <a:solidFill>
                <a:srgbClr val="F59100"/>
              </a:solidFill>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Graph17!$D$4:$D$16</c:f>
              <c:numCache>
                <c:formatCode>General</c:formatCode>
                <c:ptCount val="13"/>
                <c:pt idx="0">
                  <c:v>12.881180000000001</c:v>
                </c:pt>
                <c:pt idx="1">
                  <c:v>12.896240000000001</c:v>
                </c:pt>
                <c:pt idx="2">
                  <c:v>12.957409999999999</c:v>
                </c:pt>
                <c:pt idx="3">
                  <c:v>12.991059999999999</c:v>
                </c:pt>
                <c:pt idx="4">
                  <c:v>13.045260000000001</c:v>
                </c:pt>
                <c:pt idx="5">
                  <c:v>13.02591</c:v>
                </c:pt>
                <c:pt idx="6">
                  <c:v>13.070220000000001</c:v>
                </c:pt>
                <c:pt idx="7">
                  <c:v>13.026619999999999</c:v>
                </c:pt>
                <c:pt idx="8">
                  <c:v>13.072559999999999</c:v>
                </c:pt>
                <c:pt idx="9">
                  <c:v>13.081200000000001</c:v>
                </c:pt>
                <c:pt idx="10">
                  <c:v>13.13059</c:v>
                </c:pt>
                <c:pt idx="11">
                  <c:v>13.223409999999999</c:v>
                </c:pt>
                <c:pt idx="12">
                  <c:v>13.217969999999999</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Frontier firms</c:v>
                </c:pt>
              </c:strCache>
            </c:strRef>
          </c:tx>
          <c:spPr>
            <a:ln w="28575" cap="rnd">
              <a:solidFill>
                <a:srgbClr val="142882"/>
              </a:solidFill>
              <a:prstDash val="sysDash"/>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Graph17!$D$47:$D$59</c:f>
              <c:numCache>
                <c:formatCode>General</c:formatCode>
                <c:ptCount val="13"/>
                <c:pt idx="0">
                  <c:v>12.921860000000001</c:v>
                </c:pt>
                <c:pt idx="1">
                  <c:v>12.965210000000001</c:v>
                </c:pt>
                <c:pt idx="2">
                  <c:v>12.97784</c:v>
                </c:pt>
                <c:pt idx="3">
                  <c:v>13.00956</c:v>
                </c:pt>
                <c:pt idx="4">
                  <c:v>13.058450000000001</c:v>
                </c:pt>
                <c:pt idx="5">
                  <c:v>12.92318</c:v>
                </c:pt>
                <c:pt idx="6">
                  <c:v>12.98808</c:v>
                </c:pt>
                <c:pt idx="7">
                  <c:v>13.04209</c:v>
                </c:pt>
                <c:pt idx="8">
                  <c:v>13.03683</c:v>
                </c:pt>
                <c:pt idx="9">
                  <c:v>13.00581</c:v>
                </c:pt>
                <c:pt idx="10">
                  <c:v>13.1188</c:v>
                </c:pt>
                <c:pt idx="11">
                  <c:v>13.161339999999999</c:v>
                </c:pt>
                <c:pt idx="12">
                  <c:v>13.17112</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Laggard firms</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Graph17!$C$47:$C$59</c:f>
              <c:numCache>
                <c:formatCode>General</c:formatCode>
                <c:ptCount val="13"/>
                <c:pt idx="0">
                  <c:v>11.313599999999999</c:v>
                </c:pt>
                <c:pt idx="1">
                  <c:v>11.37551</c:v>
                </c:pt>
                <c:pt idx="2">
                  <c:v>11.37913</c:v>
                </c:pt>
                <c:pt idx="3">
                  <c:v>11.433759999999999</c:v>
                </c:pt>
                <c:pt idx="4">
                  <c:v>11.46106</c:v>
                </c:pt>
                <c:pt idx="5">
                  <c:v>11.44548</c:v>
                </c:pt>
                <c:pt idx="6">
                  <c:v>11.451180000000001</c:v>
                </c:pt>
                <c:pt idx="7">
                  <c:v>11.49905</c:v>
                </c:pt>
                <c:pt idx="8">
                  <c:v>11.53532</c:v>
                </c:pt>
                <c:pt idx="9">
                  <c:v>11.55139</c:v>
                </c:pt>
                <c:pt idx="10">
                  <c:v>11.569839999999999</c:v>
                </c:pt>
                <c:pt idx="11">
                  <c:v>11.5977</c:v>
                </c:pt>
                <c:pt idx="12">
                  <c:v>11.607390000000001</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11274624"/>
        <c:axId val="111288704"/>
      </c:lineChart>
      <c:catAx>
        <c:axId val="11127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11288704"/>
        <c:crosses val="autoZero"/>
        <c:auto val="1"/>
        <c:lblAlgn val="ctr"/>
        <c:lblOffset val="100"/>
        <c:noMultiLvlLbl val="0"/>
      </c:catAx>
      <c:valAx>
        <c:axId val="111288704"/>
        <c:scaling>
          <c:orientation val="minMax"/>
          <c:max val="13.5"/>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11274624"/>
        <c:crosses val="autoZero"/>
        <c:crossBetween val="between"/>
      </c:valAx>
      <c:spPr>
        <a:noFill/>
        <a:ln>
          <a:noFill/>
        </a:ln>
        <a:effectLst/>
      </c:spPr>
    </c:plotArea>
    <c:legend>
      <c:legendPos val="t"/>
      <c:layout>
        <c:manualLayout>
          <c:xMode val="edge"/>
          <c:yMode val="edge"/>
          <c:x val="0.24814908940617497"/>
          <c:y val="0.70298166888815683"/>
          <c:w val="0.58105345790909235"/>
          <c:h val="0.17951095220123867"/>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Global fontier</c:v>
                </c:pt>
              </c:strCache>
            </c:strRef>
          </c:tx>
          <c:spPr>
            <a:ln w="25400" cap="rnd">
              <a:solidFill>
                <a:srgbClr val="F59100"/>
              </a:solidFill>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Graph17!$D$17:$D$29</c:f>
              <c:numCache>
                <c:formatCode>General</c:formatCode>
                <c:ptCount val="13"/>
                <c:pt idx="0">
                  <c:v>12.30227</c:v>
                </c:pt>
                <c:pt idx="1">
                  <c:v>12.37149</c:v>
                </c:pt>
                <c:pt idx="2">
                  <c:v>12.39682</c:v>
                </c:pt>
                <c:pt idx="3">
                  <c:v>12.35493</c:v>
                </c:pt>
                <c:pt idx="4">
                  <c:v>12.38616</c:v>
                </c:pt>
                <c:pt idx="5">
                  <c:v>12.378399999999999</c:v>
                </c:pt>
                <c:pt idx="6">
                  <c:v>12.323549999999999</c:v>
                </c:pt>
                <c:pt idx="7">
                  <c:v>12.34441</c:v>
                </c:pt>
                <c:pt idx="8">
                  <c:v>12.34258</c:v>
                </c:pt>
                <c:pt idx="9">
                  <c:v>12.307700000000001</c:v>
                </c:pt>
                <c:pt idx="10">
                  <c:v>12.32812</c:v>
                </c:pt>
                <c:pt idx="11">
                  <c:v>12.361510000000001</c:v>
                </c:pt>
                <c:pt idx="12">
                  <c:v>12.36449</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Frontier firms</c:v>
                </c:pt>
              </c:strCache>
            </c:strRef>
          </c:tx>
          <c:spPr>
            <a:ln w="28575" cap="rnd">
              <a:solidFill>
                <a:srgbClr val="142882"/>
              </a:solidFill>
              <a:prstDash val="solid"/>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Graph17!$D$60:$D$72</c:f>
              <c:numCache>
                <c:formatCode>General</c:formatCode>
                <c:ptCount val="13"/>
                <c:pt idx="0">
                  <c:v>11.90874</c:v>
                </c:pt>
                <c:pt idx="1">
                  <c:v>11.91398</c:v>
                </c:pt>
                <c:pt idx="2">
                  <c:v>11.927630000000001</c:v>
                </c:pt>
                <c:pt idx="3">
                  <c:v>11.970420000000001</c:v>
                </c:pt>
                <c:pt idx="4">
                  <c:v>11.98922</c:v>
                </c:pt>
                <c:pt idx="5">
                  <c:v>11.90602</c:v>
                </c:pt>
                <c:pt idx="6">
                  <c:v>11.914630000000001</c:v>
                </c:pt>
                <c:pt idx="7">
                  <c:v>11.98615</c:v>
                </c:pt>
                <c:pt idx="8">
                  <c:v>12.05837</c:v>
                </c:pt>
                <c:pt idx="9">
                  <c:v>11.968209999999999</c:v>
                </c:pt>
                <c:pt idx="10">
                  <c:v>12.02863</c:v>
                </c:pt>
                <c:pt idx="11">
                  <c:v>12.06649</c:v>
                </c:pt>
                <c:pt idx="12">
                  <c:v>12.08595</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Laggard firms</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Graph17!$C$60:$C$72</c:f>
              <c:numCache>
                <c:formatCode>General</c:formatCode>
                <c:ptCount val="13"/>
                <c:pt idx="0">
                  <c:v>10.68684</c:v>
                </c:pt>
                <c:pt idx="1">
                  <c:v>10.68379</c:v>
                </c:pt>
                <c:pt idx="2">
                  <c:v>10.68838</c:v>
                </c:pt>
                <c:pt idx="3">
                  <c:v>10.705550000000001</c:v>
                </c:pt>
                <c:pt idx="4">
                  <c:v>10.712160000000001</c:v>
                </c:pt>
                <c:pt idx="5">
                  <c:v>10.68412</c:v>
                </c:pt>
                <c:pt idx="6">
                  <c:v>10.654450000000001</c:v>
                </c:pt>
                <c:pt idx="7">
                  <c:v>10.68666</c:v>
                </c:pt>
                <c:pt idx="8">
                  <c:v>10.72794</c:v>
                </c:pt>
                <c:pt idx="9">
                  <c:v>10.69468</c:v>
                </c:pt>
                <c:pt idx="10">
                  <c:v>10.711510000000001</c:v>
                </c:pt>
                <c:pt idx="11">
                  <c:v>10.71402</c:v>
                </c:pt>
                <c:pt idx="12">
                  <c:v>10.734030000000001</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11303296"/>
        <c:axId val="111309184"/>
      </c:lineChart>
      <c:catAx>
        <c:axId val="11130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FR"/>
          </a:p>
        </c:txPr>
        <c:crossAx val="111309184"/>
        <c:crosses val="autoZero"/>
        <c:auto val="1"/>
        <c:lblAlgn val="ctr"/>
        <c:lblOffset val="100"/>
        <c:noMultiLvlLbl val="0"/>
      </c:catAx>
      <c:valAx>
        <c:axId val="111309184"/>
        <c:scaling>
          <c:orientation val="minMax"/>
          <c:max val="13.5"/>
          <c:min val="10"/>
        </c:scaling>
        <c:delete val="0"/>
        <c:axPos val="l"/>
        <c:numFmt formatCode="General" sourceLinked="1"/>
        <c:majorTickMark val="none"/>
        <c:minorTickMark val="none"/>
        <c:tickLblPos val="nextTo"/>
        <c:spPr>
          <a:noFill/>
          <a:ln>
            <a:noFill/>
          </a:ln>
          <a:effectLst/>
        </c:spPr>
        <c:txPr>
          <a:bodyPr rot="-60000000" vert="horz"/>
          <a:lstStyle/>
          <a:p>
            <a:pPr>
              <a:defRPr>
                <a:solidFill>
                  <a:srgbClr val="292929"/>
                </a:solidFill>
              </a:defRPr>
            </a:pPr>
            <a:endParaRPr lang="fr-FR"/>
          </a:p>
        </c:txPr>
        <c:crossAx val="111303296"/>
        <c:crosses val="autoZero"/>
        <c:crossBetween val="between"/>
      </c:valAx>
      <c:spPr>
        <a:noFill/>
        <a:ln>
          <a:noFill/>
        </a:ln>
        <a:effectLst/>
      </c:spPr>
    </c:plotArea>
    <c:legend>
      <c:legendPos val="t"/>
      <c:layout>
        <c:manualLayout>
          <c:xMode val="edge"/>
          <c:yMode val="edge"/>
          <c:x val="0.15938050154748187"/>
          <c:y val="0.14448018200726995"/>
          <c:w val="0.61756437606970704"/>
          <c:h val="0.20111780642896099"/>
        </c:manualLayout>
      </c:layout>
      <c:overlay val="0"/>
      <c:spPr>
        <a:noFill/>
        <a:ln>
          <a:noFill/>
        </a:ln>
        <a:effectLst/>
      </c:spPr>
      <c:txPr>
        <a:bodyPr rot="0" vert="horz"/>
        <a:lstStyle/>
        <a:p>
          <a:pPr>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rgbClr val="292929"/>
          </a:solidFill>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Graph17!$H$2</c:f>
              <c:strCache>
                <c:ptCount val="1"/>
                <c:pt idx="0">
                  <c:v>Global fontier</c:v>
                </c:pt>
              </c:strCache>
            </c:strRef>
          </c:tx>
          <c:spPr>
            <a:ln w="25400" cap="rnd">
              <a:solidFill>
                <a:srgbClr val="142882"/>
              </a:solidFill>
              <a:round/>
            </a:ln>
            <a:effectLst/>
          </c:spPr>
          <c:marker>
            <c:symbol val="circle"/>
            <c:size val="5"/>
            <c:spPr>
              <a:solidFill>
                <a:srgbClr val="142882"/>
              </a:solidFill>
              <a:ln w="9525">
                <a:solidFill>
                  <a:srgbClr val="142882"/>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Graph17!$D$30:$D$42</c:f>
              <c:numCache>
                <c:formatCode>General</c:formatCode>
                <c:ptCount val="13"/>
                <c:pt idx="0">
                  <c:v>12.240130000000001</c:v>
                </c:pt>
                <c:pt idx="1">
                  <c:v>12.310890000000001</c:v>
                </c:pt>
                <c:pt idx="2">
                  <c:v>12.338039999999999</c:v>
                </c:pt>
                <c:pt idx="3">
                  <c:v>12.37204</c:v>
                </c:pt>
                <c:pt idx="4">
                  <c:v>12.390079999999999</c:v>
                </c:pt>
                <c:pt idx="5">
                  <c:v>12.362259999999999</c:v>
                </c:pt>
                <c:pt idx="6">
                  <c:v>12.322139999999999</c:v>
                </c:pt>
                <c:pt idx="7">
                  <c:v>12.419280000000001</c:v>
                </c:pt>
                <c:pt idx="8">
                  <c:v>12.476089999999999</c:v>
                </c:pt>
                <c:pt idx="9">
                  <c:v>12.422779999999999</c:v>
                </c:pt>
                <c:pt idx="10">
                  <c:v>12.44417</c:v>
                </c:pt>
                <c:pt idx="11">
                  <c:v>12.500120000000001</c:v>
                </c:pt>
                <c:pt idx="12">
                  <c:v>12.49502</c:v>
                </c:pt>
              </c:numCache>
            </c:numRef>
          </c:val>
          <c:smooth val="0"/>
          <c:extLst xmlns:c16r2="http://schemas.microsoft.com/office/drawing/2015/06/chart">
            <c:ext xmlns:c16="http://schemas.microsoft.com/office/drawing/2014/chart" uri="{C3380CC4-5D6E-409C-BE32-E72D297353CC}">
              <c16:uniqueId val="{00000000-FEF2-4F76-94A5-A53CFB3BCD37}"/>
            </c:ext>
          </c:extLst>
        </c:ser>
        <c:ser>
          <c:idx val="2"/>
          <c:order val="1"/>
          <c:tx>
            <c:strRef>
              <c:f>Graph17!$H$45</c:f>
              <c:strCache>
                <c:ptCount val="1"/>
                <c:pt idx="0">
                  <c:v>France - Frontier firms</c:v>
                </c:pt>
              </c:strCache>
            </c:strRef>
          </c:tx>
          <c:spPr>
            <a:ln w="28575" cap="rnd">
              <a:solidFill>
                <a:srgbClr val="F59100"/>
              </a:solidFill>
              <a:prstDash val="solid"/>
              <a:round/>
            </a:ln>
            <a:effectLst/>
          </c:spPr>
          <c:marker>
            <c:symbol val="circle"/>
            <c:size val="5"/>
            <c:spPr>
              <a:solidFill>
                <a:srgbClr val="F59100"/>
              </a:solidFill>
              <a:ln w="9525">
                <a:solidFill>
                  <a:srgbClr val="F59100"/>
                </a:solidFill>
              </a:ln>
              <a:effectLst/>
            </c:spPr>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Graph17!$D$73:$D$85</c:f>
              <c:numCache>
                <c:formatCode>General</c:formatCode>
                <c:ptCount val="13"/>
                <c:pt idx="0">
                  <c:v>12.05006</c:v>
                </c:pt>
                <c:pt idx="1">
                  <c:v>12.10899</c:v>
                </c:pt>
                <c:pt idx="2">
                  <c:v>12.15498</c:v>
                </c:pt>
                <c:pt idx="3">
                  <c:v>12.256030000000001</c:v>
                </c:pt>
                <c:pt idx="4">
                  <c:v>12.255129999999999</c:v>
                </c:pt>
                <c:pt idx="5">
                  <c:v>12.23039</c:v>
                </c:pt>
                <c:pt idx="6">
                  <c:v>12.225379999999999</c:v>
                </c:pt>
                <c:pt idx="7">
                  <c:v>12.326790000000001</c:v>
                </c:pt>
                <c:pt idx="8">
                  <c:v>12.308540000000001</c:v>
                </c:pt>
                <c:pt idx="9">
                  <c:v>12.304790000000001</c:v>
                </c:pt>
                <c:pt idx="10">
                  <c:v>12.3436</c:v>
                </c:pt>
                <c:pt idx="11">
                  <c:v>12.38358</c:v>
                </c:pt>
                <c:pt idx="12">
                  <c:v>12.420949999999999</c:v>
                </c:pt>
              </c:numCache>
            </c:numRef>
          </c:val>
          <c:smooth val="0"/>
          <c:extLst xmlns:c16r2="http://schemas.microsoft.com/office/drawing/2015/06/chart">
            <c:ext xmlns:c16="http://schemas.microsoft.com/office/drawing/2014/chart" uri="{C3380CC4-5D6E-409C-BE32-E72D297353CC}">
              <c16:uniqueId val="{00000003-FEF2-4F76-94A5-A53CFB3BCD37}"/>
            </c:ext>
          </c:extLst>
        </c:ser>
        <c:ser>
          <c:idx val="1"/>
          <c:order val="2"/>
          <c:tx>
            <c:strRef>
              <c:f>Graph17!$G$45</c:f>
              <c:strCache>
                <c:ptCount val="1"/>
                <c:pt idx="0">
                  <c:v>France - Laggard firms</c:v>
                </c:pt>
              </c:strCache>
            </c:strRef>
          </c:tx>
          <c:spPr>
            <a:ln w="28575" cap="rnd">
              <a:solidFill>
                <a:srgbClr val="00A0E1"/>
              </a:solidFill>
              <a:round/>
            </a:ln>
            <a:effectLst/>
          </c:spPr>
          <c:marker>
            <c:symbol val="none"/>
          </c:marker>
          <c:cat>
            <c:numRef>
              <c:f>Graph17!$B$4:$B$16</c:f>
              <c:numCache>
                <c:formatCode>General</c:formatCod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numCache>
            </c:numRef>
          </c:cat>
          <c:val>
            <c:numRef>
              <c:f>Graph17!$C$73:$C$85</c:f>
              <c:numCache>
                <c:formatCode>General</c:formatCode>
                <c:ptCount val="13"/>
                <c:pt idx="0">
                  <c:v>10.859109999999999</c:v>
                </c:pt>
                <c:pt idx="1">
                  <c:v>10.90809</c:v>
                </c:pt>
                <c:pt idx="2">
                  <c:v>10.954420000000001</c:v>
                </c:pt>
                <c:pt idx="3">
                  <c:v>11.028230000000001</c:v>
                </c:pt>
                <c:pt idx="4">
                  <c:v>11.05331</c:v>
                </c:pt>
                <c:pt idx="5">
                  <c:v>11.04504</c:v>
                </c:pt>
                <c:pt idx="6">
                  <c:v>10.984529999999999</c:v>
                </c:pt>
                <c:pt idx="7">
                  <c:v>11.07695</c:v>
                </c:pt>
                <c:pt idx="8">
                  <c:v>11.112259999999999</c:v>
                </c:pt>
                <c:pt idx="9">
                  <c:v>11.10365</c:v>
                </c:pt>
                <c:pt idx="10">
                  <c:v>11.143560000000001</c:v>
                </c:pt>
                <c:pt idx="11">
                  <c:v>11.150740000000001</c:v>
                </c:pt>
                <c:pt idx="12">
                  <c:v>11.164429999999999</c:v>
                </c:pt>
              </c:numCache>
            </c:numRef>
          </c:val>
          <c:smooth val="0"/>
          <c:extLst xmlns:c16r2="http://schemas.microsoft.com/office/drawing/2015/06/chart">
            <c:ext xmlns:c16="http://schemas.microsoft.com/office/drawing/2014/chart" uri="{C3380CC4-5D6E-409C-BE32-E72D297353CC}">
              <c16:uniqueId val="{00000002-FEF2-4F76-94A5-A53CFB3BCD37}"/>
            </c:ext>
          </c:extLst>
        </c:ser>
        <c:dLbls>
          <c:showLegendKey val="0"/>
          <c:showVal val="0"/>
          <c:showCatName val="0"/>
          <c:showSerName val="0"/>
          <c:showPercent val="0"/>
          <c:showBubbleSize val="0"/>
        </c:dLbls>
        <c:marker val="1"/>
        <c:smooth val="0"/>
        <c:axId val="111332352"/>
        <c:axId val="111334144"/>
      </c:lineChart>
      <c:catAx>
        <c:axId val="11133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11334144"/>
        <c:crosses val="autoZero"/>
        <c:auto val="1"/>
        <c:lblAlgn val="ctr"/>
        <c:lblOffset val="100"/>
        <c:noMultiLvlLbl val="0"/>
      </c:catAx>
      <c:valAx>
        <c:axId val="111334144"/>
        <c:scaling>
          <c:orientation val="minMax"/>
          <c:max val="13.5"/>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crossAx val="111332352"/>
        <c:crosses val="autoZero"/>
        <c:crossBetween val="between"/>
      </c:valAx>
      <c:spPr>
        <a:noFill/>
        <a:ln>
          <a:noFill/>
        </a:ln>
        <a:effectLst/>
      </c:spPr>
    </c:plotArea>
    <c:legend>
      <c:legendPos val="t"/>
      <c:layout>
        <c:manualLayout>
          <c:xMode val="edge"/>
          <c:yMode val="edge"/>
          <c:x val="0.13644369535827669"/>
          <c:y val="0.1595241545086063"/>
          <c:w val="0.5869819678174335"/>
          <c:h val="0.17881501029259078"/>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292929"/>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strRef>
              <c:f>Graph18!$P$10</c:f>
              <c:strCache>
                <c:ptCount val="1"/>
                <c:pt idx="0">
                  <c:v>France</c:v>
                </c:pt>
              </c:strCache>
            </c:strRef>
          </c:tx>
          <c:spPr>
            <a:ln w="19050">
              <a:solidFill>
                <a:srgbClr val="142882"/>
              </a:solidFill>
            </a:ln>
          </c:spPr>
          <c:marker>
            <c:symbol val="none"/>
          </c:marker>
          <c:cat>
            <c:strRef>
              <c:f>Graph18!$Q$9:$U$9</c:f>
              <c:strCache>
                <c:ptCount val="5"/>
                <c:pt idx="0">
                  <c:v>Percentage of enterprises using a website</c:v>
                </c:pt>
                <c:pt idx="1">
                  <c:v>Percentage of firms using a cloud computing service</c:v>
                </c:pt>
                <c:pt idx="2">
                  <c:v>Percentage of firms using an integrated software package*</c:v>
                </c:pt>
                <c:pt idx="3">
                  <c:v>Percentage of firms employing an ITC expert</c:v>
                </c:pt>
                <c:pt idx="4">
                  <c:v>Percentage of firms using a software to manage their customer relationships*</c:v>
                </c:pt>
              </c:strCache>
            </c:strRef>
          </c:cat>
          <c:val>
            <c:numRef>
              <c:f>Graph18!$Q$10:$U$10</c:f>
              <c:numCache>
                <c:formatCode>#,##0</c:formatCode>
                <c:ptCount val="5"/>
                <c:pt idx="0">
                  <c:v>69</c:v>
                </c:pt>
                <c:pt idx="1">
                  <c:v>19</c:v>
                </c:pt>
                <c:pt idx="2">
                  <c:v>38</c:v>
                </c:pt>
                <c:pt idx="3">
                  <c:v>17</c:v>
                </c:pt>
                <c:pt idx="4">
                  <c:v>28</c:v>
                </c:pt>
              </c:numCache>
            </c:numRef>
          </c:val>
          <c:extLst xmlns:c16r2="http://schemas.microsoft.com/office/drawing/2015/06/chart">
            <c:ext xmlns:c16="http://schemas.microsoft.com/office/drawing/2014/chart" uri="{C3380CC4-5D6E-409C-BE32-E72D297353CC}">
              <c16:uniqueId val="{00000000-6D29-4ECA-BF89-29096F22C9CA}"/>
            </c:ext>
          </c:extLst>
        </c:ser>
        <c:ser>
          <c:idx val="1"/>
          <c:order val="1"/>
          <c:tx>
            <c:strRef>
              <c:f>Graph18!$P$11</c:f>
              <c:strCache>
                <c:ptCount val="1"/>
                <c:pt idx="0">
                  <c:v>EU average</c:v>
                </c:pt>
              </c:strCache>
            </c:strRef>
          </c:tx>
          <c:spPr>
            <a:ln w="19050">
              <a:solidFill>
                <a:schemeClr val="accent6"/>
              </a:solidFill>
            </a:ln>
          </c:spPr>
          <c:marker>
            <c:symbol val="none"/>
          </c:marker>
          <c:cat>
            <c:strRef>
              <c:f>Graph18!$Q$9:$U$9</c:f>
              <c:strCache>
                <c:ptCount val="5"/>
                <c:pt idx="0">
                  <c:v>Percentage of enterprises using a website</c:v>
                </c:pt>
                <c:pt idx="1">
                  <c:v>Percentage of firms using a cloud computing service</c:v>
                </c:pt>
                <c:pt idx="2">
                  <c:v>Percentage of firms using an integrated software package*</c:v>
                </c:pt>
                <c:pt idx="3">
                  <c:v>Percentage of firms employing an ITC expert</c:v>
                </c:pt>
                <c:pt idx="4">
                  <c:v>Percentage of firms using a software to manage their customer relationships*</c:v>
                </c:pt>
              </c:strCache>
            </c:strRef>
          </c:cat>
          <c:val>
            <c:numRef>
              <c:f>Graph18!$Q$11:$U$11</c:f>
              <c:numCache>
                <c:formatCode>#,##0</c:formatCode>
                <c:ptCount val="5"/>
                <c:pt idx="0">
                  <c:v>77</c:v>
                </c:pt>
                <c:pt idx="1">
                  <c:v>26</c:v>
                </c:pt>
                <c:pt idx="2">
                  <c:v>34</c:v>
                </c:pt>
                <c:pt idx="3">
                  <c:v>20</c:v>
                </c:pt>
                <c:pt idx="4">
                  <c:v>33</c:v>
                </c:pt>
              </c:numCache>
            </c:numRef>
          </c:val>
          <c:extLst xmlns:c16r2="http://schemas.microsoft.com/office/drawing/2015/06/chart">
            <c:ext xmlns:c16="http://schemas.microsoft.com/office/drawing/2014/chart" uri="{C3380CC4-5D6E-409C-BE32-E72D297353CC}">
              <c16:uniqueId val="{00000001-6D29-4ECA-BF89-29096F22C9CA}"/>
            </c:ext>
          </c:extLst>
        </c:ser>
        <c:ser>
          <c:idx val="2"/>
          <c:order val="2"/>
          <c:tx>
            <c:strRef>
              <c:f>Graph18!$P$12</c:f>
              <c:strCache>
                <c:ptCount val="1"/>
                <c:pt idx="0">
                  <c:v>Best performing country</c:v>
                </c:pt>
              </c:strCache>
            </c:strRef>
          </c:tx>
          <c:spPr>
            <a:ln w="12700">
              <a:solidFill>
                <a:srgbClr val="00B0F0"/>
              </a:solidFill>
            </a:ln>
          </c:spPr>
          <c:marker>
            <c:symbol val="none"/>
          </c:marker>
          <c:cat>
            <c:strRef>
              <c:f>Graph18!$Q$9:$U$9</c:f>
              <c:strCache>
                <c:ptCount val="5"/>
                <c:pt idx="0">
                  <c:v>Percentage of enterprises using a website</c:v>
                </c:pt>
                <c:pt idx="1">
                  <c:v>Percentage of firms using a cloud computing service</c:v>
                </c:pt>
                <c:pt idx="2">
                  <c:v>Percentage of firms using an integrated software package*</c:v>
                </c:pt>
                <c:pt idx="3">
                  <c:v>Percentage of firms employing an ITC expert</c:v>
                </c:pt>
                <c:pt idx="4">
                  <c:v>Percentage of firms using a software to manage their customer relationships*</c:v>
                </c:pt>
              </c:strCache>
            </c:strRef>
          </c:cat>
          <c:val>
            <c:numRef>
              <c:f>Graph18!$Q$12:$U$12</c:f>
              <c:numCache>
                <c:formatCode>#,##0</c:formatCode>
                <c:ptCount val="5"/>
                <c:pt idx="0">
                  <c:v>96</c:v>
                </c:pt>
                <c:pt idx="1">
                  <c:v>65</c:v>
                </c:pt>
                <c:pt idx="2">
                  <c:v>54</c:v>
                </c:pt>
                <c:pt idx="3">
                  <c:v>32</c:v>
                </c:pt>
                <c:pt idx="4">
                  <c:v>47</c:v>
                </c:pt>
              </c:numCache>
            </c:numRef>
          </c:val>
          <c:extLst xmlns:c16r2="http://schemas.microsoft.com/office/drawing/2015/06/chart">
            <c:ext xmlns:c16="http://schemas.microsoft.com/office/drawing/2014/chart" uri="{C3380CC4-5D6E-409C-BE32-E72D297353CC}">
              <c16:uniqueId val="{00000002-6D29-4ECA-BF89-29096F22C9CA}"/>
            </c:ext>
          </c:extLst>
        </c:ser>
        <c:dLbls>
          <c:showLegendKey val="0"/>
          <c:showVal val="0"/>
          <c:showCatName val="0"/>
          <c:showSerName val="0"/>
          <c:showPercent val="0"/>
          <c:showBubbleSize val="0"/>
        </c:dLbls>
        <c:axId val="111427584"/>
        <c:axId val="111429120"/>
      </c:radarChart>
      <c:catAx>
        <c:axId val="111427584"/>
        <c:scaling>
          <c:orientation val="minMax"/>
        </c:scaling>
        <c:delete val="0"/>
        <c:axPos val="b"/>
        <c:majorGridlines/>
        <c:numFmt formatCode="General" sourceLinked="0"/>
        <c:majorTickMark val="out"/>
        <c:minorTickMark val="none"/>
        <c:tickLblPos val="nextTo"/>
        <c:crossAx val="111429120"/>
        <c:crosses val="autoZero"/>
        <c:auto val="1"/>
        <c:lblAlgn val="ctr"/>
        <c:lblOffset val="100"/>
        <c:noMultiLvlLbl val="0"/>
      </c:catAx>
      <c:valAx>
        <c:axId val="111429120"/>
        <c:scaling>
          <c:orientation val="minMax"/>
        </c:scaling>
        <c:delete val="0"/>
        <c:axPos val="l"/>
        <c:majorGridlines/>
        <c:numFmt formatCode="#,##0" sourceLinked="1"/>
        <c:majorTickMark val="cross"/>
        <c:minorTickMark val="none"/>
        <c:tickLblPos val="nextTo"/>
        <c:crossAx val="11142758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75761789059975E-2"/>
          <c:y val="3.5189936601313108E-2"/>
          <c:w val="0.91179886841543745"/>
          <c:h val="0.85986032026344594"/>
        </c:manualLayout>
      </c:layout>
      <c:lineChart>
        <c:grouping val="standard"/>
        <c:varyColors val="0"/>
        <c:ser>
          <c:idx val="0"/>
          <c:order val="0"/>
          <c:tx>
            <c:strRef>
              <c:f>'G19 &amp; 20'!$E$58</c:f>
              <c:strCache>
                <c:ptCount val="1"/>
                <c:pt idx="0">
                  <c:v>France</c:v>
                </c:pt>
              </c:strCache>
            </c:strRef>
          </c:tx>
          <c:spPr>
            <a:ln w="38100">
              <a:solidFill>
                <a:srgbClr val="00A0E1"/>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20'!$E$59:$E$86</c:f>
              <c:numCache>
                <c:formatCode>0\.0</c:formatCode>
                <c:ptCount val="28"/>
                <c:pt idx="0">
                  <c:v>2.2741520698613846</c:v>
                </c:pt>
                <c:pt idx="1">
                  <c:v>2.2774706150926396</c:v>
                </c:pt>
                <c:pt idx="2">
                  <c:v>2.2830885351093055</c:v>
                </c:pt>
                <c:pt idx="3">
                  <c:v>2.3188123077934284</c:v>
                </c:pt>
                <c:pt idx="4">
                  <c:v>2.2684257278185456</c:v>
                </c:pt>
                <c:pt idx="5">
                  <c:v>2.2410791269206842</c:v>
                </c:pt>
                <c:pt idx="6">
                  <c:v>2.2227993766396907</c:v>
                </c:pt>
                <c:pt idx="7">
                  <c:v>2.146989240459749</c:v>
                </c:pt>
                <c:pt idx="8">
                  <c:v>2.0947576533441681</c:v>
                </c:pt>
                <c:pt idx="9">
                  <c:v>2.107667405835242</c:v>
                </c:pt>
                <c:pt idx="10">
                  <c:v>2.0934609951946523</c:v>
                </c:pt>
                <c:pt idx="11">
                  <c:v>2.1380425311999498</c:v>
                </c:pt>
                <c:pt idx="12">
                  <c:v>2.1744945256846955</c:v>
                </c:pt>
                <c:pt idx="13">
                  <c:v>2.1199371965200107</c:v>
                </c:pt>
                <c:pt idx="14">
                  <c:v>2.0946128230291592</c:v>
                </c:pt>
                <c:pt idx="15">
                  <c:v>2.0515058118767868</c:v>
                </c:pt>
                <c:pt idx="16">
                  <c:v>2.0509380040084828</c:v>
                </c:pt>
                <c:pt idx="17">
                  <c:v>2.0245129965972648</c:v>
                </c:pt>
                <c:pt idx="18">
                  <c:v>2.0611691785591635</c:v>
                </c:pt>
                <c:pt idx="19">
                  <c:v>2.2120651840573902</c:v>
                </c:pt>
                <c:pt idx="20">
                  <c:v>2.1785732205515727</c:v>
                </c:pt>
                <c:pt idx="21">
                  <c:v>2.1916145166338854</c:v>
                </c:pt>
                <c:pt idx="22">
                  <c:v>2.227065829516345</c:v>
                </c:pt>
                <c:pt idx="23">
                  <c:v>2.2370251113201345</c:v>
                </c:pt>
                <c:pt idx="24">
                  <c:v>2.2759166662968902</c:v>
                </c:pt>
                <c:pt idx="25">
                  <c:v>2.2670307623444494</c:v>
                </c:pt>
                <c:pt idx="26">
                  <c:v>2.2480503065392039</c:v>
                </c:pt>
                <c:pt idx="27">
                  <c:v>2.1886837748538355</c:v>
                </c:pt>
              </c:numCache>
            </c:numRef>
          </c:val>
          <c:smooth val="0"/>
          <c:extLst xmlns:c16r2="http://schemas.microsoft.com/office/drawing/2015/06/chart">
            <c:ext xmlns:c16="http://schemas.microsoft.com/office/drawing/2014/chart" uri="{C3380CC4-5D6E-409C-BE32-E72D297353CC}">
              <c16:uniqueId val="{00000000-266A-4BD8-8CB2-8CDDB1585CCA}"/>
            </c:ext>
          </c:extLst>
        </c:ser>
        <c:ser>
          <c:idx val="1"/>
          <c:order val="1"/>
          <c:tx>
            <c:strRef>
              <c:f>'G19 &amp; 20'!$F$58</c:f>
              <c:strCache>
                <c:ptCount val="1"/>
                <c:pt idx="0">
                  <c:v>Germany</c:v>
                </c:pt>
              </c:strCache>
            </c:strRef>
          </c:tx>
          <c:spPr>
            <a:ln w="38100">
              <a:solidFill>
                <a:srgbClr val="142882"/>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20'!$F$59:$F$86</c:f>
              <c:numCache>
                <c:formatCode>0\.0</c:formatCode>
                <c:ptCount val="28"/>
                <c:pt idx="0">
                  <c:v>2.3353615210872656</c:v>
                </c:pt>
                <c:pt idx="1">
                  <c:v>2.3957209659352237</c:v>
                </c:pt>
                <c:pt idx="2">
                  <c:v>2.2820758212420826</c:v>
                </c:pt>
                <c:pt idx="3">
                  <c:v>2.2089206664453722</c:v>
                </c:pt>
                <c:pt idx="4">
                  <c:v>2.1254403540209892</c:v>
                </c:pt>
                <c:pt idx="5">
                  <c:v>2.1307402079598137</c:v>
                </c:pt>
                <c:pt idx="6">
                  <c:v>2.1371553180566574</c:v>
                </c:pt>
                <c:pt idx="7">
                  <c:v>2.1787971153946502</c:v>
                </c:pt>
                <c:pt idx="8">
                  <c:v>2.2123014122393214</c:v>
                </c:pt>
                <c:pt idx="9">
                  <c:v>2.3338277470543107</c:v>
                </c:pt>
                <c:pt idx="10">
                  <c:v>2.3916597333891407</c:v>
                </c:pt>
                <c:pt idx="11">
                  <c:v>2.385576996337877</c:v>
                </c:pt>
                <c:pt idx="12">
                  <c:v>2.4154253673869444</c:v>
                </c:pt>
                <c:pt idx="13">
                  <c:v>2.4566006730425549</c:v>
                </c:pt>
                <c:pt idx="14">
                  <c:v>2.420788151909615</c:v>
                </c:pt>
                <c:pt idx="15">
                  <c:v>2.422530619700944</c:v>
                </c:pt>
                <c:pt idx="16">
                  <c:v>2.4560367823339195</c:v>
                </c:pt>
                <c:pt idx="17">
                  <c:v>2.4463332471423764</c:v>
                </c:pt>
                <c:pt idx="18">
                  <c:v>2.5971230457026855</c:v>
                </c:pt>
                <c:pt idx="19">
                  <c:v>2.7264425445471931</c:v>
                </c:pt>
                <c:pt idx="20">
                  <c:v>2.7136658708998631</c:v>
                </c:pt>
                <c:pt idx="21">
                  <c:v>2.7956240351458526</c:v>
                </c:pt>
                <c:pt idx="22">
                  <c:v>2.8681261952569042</c:v>
                </c:pt>
                <c:pt idx="23">
                  <c:v>2.8210451887581987</c:v>
                </c:pt>
                <c:pt idx="24">
                  <c:v>2.8669112028112296</c:v>
                </c:pt>
                <c:pt idx="25">
                  <c:v>2.9119677064574594</c:v>
                </c:pt>
                <c:pt idx="26">
                  <c:v>2.91711546660567</c:v>
                </c:pt>
                <c:pt idx="27">
                  <c:v>3.0223336679628732</c:v>
                </c:pt>
              </c:numCache>
            </c:numRef>
          </c:val>
          <c:smooth val="0"/>
          <c:extLst xmlns:c16r2="http://schemas.microsoft.com/office/drawing/2015/06/chart">
            <c:ext xmlns:c16="http://schemas.microsoft.com/office/drawing/2014/chart" uri="{C3380CC4-5D6E-409C-BE32-E72D297353CC}">
              <c16:uniqueId val="{00000001-266A-4BD8-8CB2-8CDDB1585CCA}"/>
            </c:ext>
          </c:extLst>
        </c:ser>
        <c:ser>
          <c:idx val="2"/>
          <c:order val="2"/>
          <c:tx>
            <c:strRef>
              <c:f>'G19 &amp; 20'!$G$58</c:f>
              <c:strCache>
                <c:ptCount val="1"/>
                <c:pt idx="0">
                  <c:v>Italy</c:v>
                </c:pt>
              </c:strCache>
            </c:strRef>
          </c:tx>
          <c:spPr>
            <a:ln w="38100">
              <a:solidFill>
                <a:srgbClr val="F59100"/>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20'!$G$59:$G$86</c:f>
              <c:numCache>
                <c:formatCode>0\.0</c:formatCode>
                <c:ptCount val="28"/>
                <c:pt idx="0">
                  <c:v>1.2052219735003653</c:v>
                </c:pt>
                <c:pt idx="1">
                  <c:v>1.1458903225853139</c:v>
                </c:pt>
                <c:pt idx="2">
                  <c:v>1.1073895732874279</c:v>
                </c:pt>
                <c:pt idx="3">
                  <c:v>1.0544972535428039</c:v>
                </c:pt>
                <c:pt idx="4">
                  <c:v>0.9842740457128204</c:v>
                </c:pt>
                <c:pt idx="5">
                  <c:v>0.93665890582726474</c:v>
                </c:pt>
                <c:pt idx="6">
                  <c:v>0.94843060080606512</c:v>
                </c:pt>
                <c:pt idx="7">
                  <c:v>0.98994449358818726</c:v>
                </c:pt>
                <c:pt idx="8">
                  <c:v>1.007838387293889</c:v>
                </c:pt>
                <c:pt idx="9">
                  <c:v>0.98336773022089874</c:v>
                </c:pt>
                <c:pt idx="10">
                  <c:v>1.0054578424276994</c:v>
                </c:pt>
                <c:pt idx="11">
                  <c:v>1.044907400870507</c:v>
                </c:pt>
                <c:pt idx="12">
                  <c:v>1.0848241309282083</c:v>
                </c:pt>
                <c:pt idx="13">
                  <c:v>1.0619758519784608</c:v>
                </c:pt>
                <c:pt idx="14">
                  <c:v>1.053120204001514</c:v>
                </c:pt>
                <c:pt idx="15">
                  <c:v>1.047092223409865</c:v>
                </c:pt>
                <c:pt idx="16">
                  <c:v>1.0869608959797972</c:v>
                </c:pt>
                <c:pt idx="17">
                  <c:v>1.1327011026048028</c:v>
                </c:pt>
                <c:pt idx="18">
                  <c:v>1.1636669988625796</c:v>
                </c:pt>
                <c:pt idx="19">
                  <c:v>1.221264227627785</c:v>
                </c:pt>
                <c:pt idx="20">
                  <c:v>1.2231052039686665</c:v>
                </c:pt>
                <c:pt idx="21">
                  <c:v>1.2098350298444789</c:v>
                </c:pt>
                <c:pt idx="22">
                  <c:v>1.2708699612152141</c:v>
                </c:pt>
                <c:pt idx="23">
                  <c:v>1.307684888741439</c:v>
                </c:pt>
                <c:pt idx="24">
                  <c:v>1.3430083703120541</c:v>
                </c:pt>
                <c:pt idx="25">
                  <c:v>1.3411534183980418</c:v>
                </c:pt>
                <c:pt idx="26">
                  <c:v>1.3716669899241407</c:v>
                </c:pt>
                <c:pt idx="27">
                  <c:v>1.3539787978576618</c:v>
                </c:pt>
              </c:numCache>
            </c:numRef>
          </c:val>
          <c:smooth val="0"/>
          <c:extLst xmlns:c16r2="http://schemas.microsoft.com/office/drawing/2015/06/chart">
            <c:ext xmlns:c16="http://schemas.microsoft.com/office/drawing/2014/chart" uri="{C3380CC4-5D6E-409C-BE32-E72D297353CC}">
              <c16:uniqueId val="{00000002-266A-4BD8-8CB2-8CDDB1585CCA}"/>
            </c:ext>
          </c:extLst>
        </c:ser>
        <c:ser>
          <c:idx val="3"/>
          <c:order val="3"/>
          <c:tx>
            <c:strRef>
              <c:f>'G19 &amp; 20'!$H$58</c:f>
              <c:strCache>
                <c:ptCount val="1"/>
                <c:pt idx="0">
                  <c:v>Spain</c:v>
                </c:pt>
              </c:strCache>
            </c:strRef>
          </c:tx>
          <c:spPr>
            <a:ln w="38100">
              <a:solidFill>
                <a:srgbClr val="BE73AF"/>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20'!$H$59:$H$86</c:f>
              <c:numCache>
                <c:formatCode>0\.0</c:formatCode>
                <c:ptCount val="28"/>
                <c:pt idx="0">
                  <c:v>0.78073868257862633</c:v>
                </c:pt>
                <c:pt idx="1">
                  <c:v>0.80150064351386507</c:v>
                </c:pt>
                <c:pt idx="2">
                  <c:v>0.83817466967969345</c:v>
                </c:pt>
                <c:pt idx="3">
                  <c:v>0.83638530769072472</c:v>
                </c:pt>
                <c:pt idx="4">
                  <c:v>0.77335674638876539</c:v>
                </c:pt>
                <c:pt idx="5">
                  <c:v>0.77287656961763174</c:v>
                </c:pt>
                <c:pt idx="6">
                  <c:v>0.78948706578650885</c:v>
                </c:pt>
                <c:pt idx="7">
                  <c:v>0.77963679471319147</c:v>
                </c:pt>
                <c:pt idx="8">
                  <c:v>0.85102135400888845</c:v>
                </c:pt>
                <c:pt idx="9">
                  <c:v>0.84052224236268991</c:v>
                </c:pt>
                <c:pt idx="10">
                  <c:v>0.88494982403080191</c:v>
                </c:pt>
                <c:pt idx="11">
                  <c:v>0.89019407540815665</c:v>
                </c:pt>
                <c:pt idx="12">
                  <c:v>0.96004977274826087</c:v>
                </c:pt>
                <c:pt idx="13">
                  <c:v>1.0221931970213214</c:v>
                </c:pt>
                <c:pt idx="14">
                  <c:v>1.0384900394430985</c:v>
                </c:pt>
                <c:pt idx="15">
                  <c:v>1.0957708786070757</c:v>
                </c:pt>
                <c:pt idx="16">
                  <c:v>1.1721748577323261</c:v>
                </c:pt>
                <c:pt idx="17">
                  <c:v>1.2344822655290597</c:v>
                </c:pt>
                <c:pt idx="18">
                  <c:v>1.3170635986744244</c:v>
                </c:pt>
                <c:pt idx="19">
                  <c:v>1.3513413322255274</c:v>
                </c:pt>
                <c:pt idx="20">
                  <c:v>1.3496144648750894</c:v>
                </c:pt>
                <c:pt idx="21">
                  <c:v>1.32507897547816</c:v>
                </c:pt>
                <c:pt idx="22">
                  <c:v>1.2878836059895216</c:v>
                </c:pt>
                <c:pt idx="23">
                  <c:v>1.2685860381518501</c:v>
                </c:pt>
                <c:pt idx="24">
                  <c:v>1.2353545134670896</c:v>
                </c:pt>
                <c:pt idx="25">
                  <c:v>1.2183154303509718</c:v>
                </c:pt>
                <c:pt idx="26">
                  <c:v>1.1852588016697247</c:v>
                </c:pt>
                <c:pt idx="27">
                  <c:v>1.2048161977977834</c:v>
                </c:pt>
              </c:numCache>
            </c:numRef>
          </c:val>
          <c:smooth val="0"/>
          <c:extLst xmlns:c16r2="http://schemas.microsoft.com/office/drawing/2015/06/chart">
            <c:ext xmlns:c16="http://schemas.microsoft.com/office/drawing/2014/chart" uri="{C3380CC4-5D6E-409C-BE32-E72D297353CC}">
              <c16:uniqueId val="{00000003-266A-4BD8-8CB2-8CDDB1585CCA}"/>
            </c:ext>
          </c:extLst>
        </c:ser>
        <c:ser>
          <c:idx val="5"/>
          <c:order val="4"/>
          <c:tx>
            <c:strRef>
              <c:f>'G19 &amp; 20'!$I$58</c:f>
              <c:strCache>
                <c:ptCount val="1"/>
                <c:pt idx="0">
                  <c:v>Sweden</c:v>
                </c:pt>
              </c:strCache>
            </c:strRef>
          </c:tx>
          <c:spPr>
            <a:ln w="38100">
              <a:solidFill>
                <a:schemeClr val="tx1"/>
              </a:solidFill>
              <a:prstDash val="sysDash"/>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20'!$I$59:$I$86</c:f>
              <c:numCache>
                <c:formatCode>0\.0</c:formatCode>
                <c:ptCount val="28"/>
                <c:pt idx="13">
                  <c:v>3.6097705037634307</c:v>
                </c:pt>
                <c:pt idx="14">
                  <c:v>3.3873698809467312</c:v>
                </c:pt>
                <c:pt idx="15">
                  <c:v>3.3831235986903185</c:v>
                </c:pt>
                <c:pt idx="16">
                  <c:v>3.4960887941871279</c:v>
                </c:pt>
                <c:pt idx="17">
                  <c:v>3.2527281364603824</c:v>
                </c:pt>
                <c:pt idx="18">
                  <c:v>3.4910416580297627</c:v>
                </c:pt>
                <c:pt idx="19">
                  <c:v>3.445980885965322</c:v>
                </c:pt>
                <c:pt idx="20">
                  <c:v>3.2126179491042635</c:v>
                </c:pt>
                <c:pt idx="21">
                  <c:v>3.245222843583826</c:v>
                </c:pt>
                <c:pt idx="22">
                  <c:v>3.2777237990163735</c:v>
                </c:pt>
                <c:pt idx="23">
                  <c:v>3.3025175263545674</c:v>
                </c:pt>
                <c:pt idx="24">
                  <c:v>3.1426124459491138</c:v>
                </c:pt>
                <c:pt idx="25">
                  <c:v>3.2641818083186944</c:v>
                </c:pt>
                <c:pt idx="26">
                  <c:v>3.269230429717993</c:v>
                </c:pt>
                <c:pt idx="27">
                  <c:v>3.3270704407872449</c:v>
                </c:pt>
              </c:numCache>
            </c:numRef>
          </c:val>
          <c:smooth val="0"/>
          <c:extLst xmlns:c16r2="http://schemas.microsoft.com/office/drawing/2015/06/chart">
            <c:ext xmlns:c16="http://schemas.microsoft.com/office/drawing/2014/chart" uri="{C3380CC4-5D6E-409C-BE32-E72D297353CC}">
              <c16:uniqueId val="{00000004-266A-4BD8-8CB2-8CDDB1585CCA}"/>
            </c:ext>
          </c:extLst>
        </c:ser>
        <c:ser>
          <c:idx val="6"/>
          <c:order val="5"/>
          <c:tx>
            <c:strRef>
              <c:f>'G19 &amp; 20'!$J$58</c:f>
              <c:strCache>
                <c:ptCount val="1"/>
                <c:pt idx="0">
                  <c:v>United Kingdom</c:v>
                </c:pt>
              </c:strCache>
            </c:strRef>
          </c:tx>
          <c:spPr>
            <a:ln w="38100">
              <a:solidFill>
                <a:srgbClr val="B2B2B2"/>
              </a:solidFill>
              <a:prstDash val="solid"/>
            </a:ln>
            <a:effectLst/>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20'!$J$59:$J$86</c:f>
              <c:numCache>
                <c:formatCode>0\.0</c:formatCode>
                <c:ptCount val="28"/>
                <c:pt idx="0">
                  <c:v>1.9204613298081097</c:v>
                </c:pt>
                <c:pt idx="1">
                  <c:v>1.8462325329575011</c:v>
                </c:pt>
                <c:pt idx="2">
                  <c:v>1.8141328851531764</c:v>
                </c:pt>
                <c:pt idx="3">
                  <c:v>1.8376797619155858</c:v>
                </c:pt>
                <c:pt idx="4">
                  <c:v>1.810539296147192</c:v>
                </c:pt>
                <c:pt idx="5">
                  <c:v>1.6577558579080842</c:v>
                </c:pt>
                <c:pt idx="6">
                  <c:v>1.5868377471018598</c:v>
                </c:pt>
                <c:pt idx="7">
                  <c:v>1.5445021775862064</c:v>
                </c:pt>
                <c:pt idx="8">
                  <c:v>1.559110348803554</c:v>
                </c:pt>
                <c:pt idx="9">
                  <c:v>1.6417113574657631</c:v>
                </c:pt>
                <c:pt idx="10">
                  <c:v>1.6264879324677901</c:v>
                </c:pt>
                <c:pt idx="11">
                  <c:v>1.6190281317008086</c:v>
                </c:pt>
                <c:pt idx="12">
                  <c:v>1.6254028247527381</c:v>
                </c:pt>
                <c:pt idx="13">
                  <c:v>1.5894993682386542</c:v>
                </c:pt>
                <c:pt idx="14">
                  <c:v>1.5422964211012451</c:v>
                </c:pt>
                <c:pt idx="15">
                  <c:v>1.5611991369757479</c:v>
                </c:pt>
                <c:pt idx="16">
                  <c:v>1.5828548085786716</c:v>
                </c:pt>
                <c:pt idx="17">
                  <c:v>1.6216527886703986</c:v>
                </c:pt>
                <c:pt idx="18">
                  <c:v>1.6230710287637946</c:v>
                </c:pt>
                <c:pt idx="19">
                  <c:v>1.6824994466367562</c:v>
                </c:pt>
                <c:pt idx="20">
                  <c:v>1.6606339981640839</c:v>
                </c:pt>
                <c:pt idx="21">
                  <c:v>1.6648789497111505</c:v>
                </c:pt>
                <c:pt idx="22">
                  <c:v>1.5938225562184458</c:v>
                </c:pt>
                <c:pt idx="23">
                  <c:v>1.6393759836087318</c:v>
                </c:pt>
                <c:pt idx="24">
                  <c:v>1.6591488698296926</c:v>
                </c:pt>
                <c:pt idx="25">
                  <c:v>1.6681796390192345</c:v>
                </c:pt>
                <c:pt idx="26">
                  <c:v>1.6821120336572322</c:v>
                </c:pt>
                <c:pt idx="27">
                  <c:v>1.6638133146403649</c:v>
                </c:pt>
              </c:numCache>
            </c:numRef>
          </c:val>
          <c:smooth val="0"/>
          <c:extLst xmlns:c16r2="http://schemas.microsoft.com/office/drawing/2015/06/chart">
            <c:ext xmlns:c16="http://schemas.microsoft.com/office/drawing/2014/chart" uri="{C3380CC4-5D6E-409C-BE32-E72D297353CC}">
              <c16:uniqueId val="{00000005-266A-4BD8-8CB2-8CDDB1585CCA}"/>
            </c:ext>
          </c:extLst>
        </c:ser>
        <c:ser>
          <c:idx val="4"/>
          <c:order val="6"/>
          <c:tx>
            <c:strRef>
              <c:f>'G19 &amp; 20'!$K$58</c:f>
              <c:strCache>
                <c:ptCount val="1"/>
                <c:pt idx="0">
                  <c:v>United States</c:v>
                </c:pt>
              </c:strCache>
            </c:strRef>
          </c:tx>
          <c:spPr>
            <a:ln w="38100">
              <a:solidFill>
                <a:srgbClr val="64B43C"/>
              </a:solidFill>
              <a:prstDash val="solid"/>
            </a:ln>
          </c:spPr>
          <c:marker>
            <c:symbol val="none"/>
          </c:marker>
          <c:cat>
            <c:numRef>
              <c:f>'G19 &amp; 20'!$D$59:$D$86</c:f>
              <c:numCache>
                <c:formatCode>m/d/yyyy</c:formatCode>
                <c:ptCount val="28"/>
                <c:pt idx="0">
                  <c:v>32874</c:v>
                </c:pt>
                <c:pt idx="1">
                  <c:v>33239</c:v>
                </c:pt>
                <c:pt idx="2">
                  <c:v>33604</c:v>
                </c:pt>
                <c:pt idx="3">
                  <c:v>33970</c:v>
                </c:pt>
                <c:pt idx="4">
                  <c:v>34335</c:v>
                </c:pt>
                <c:pt idx="5">
                  <c:v>34700</c:v>
                </c:pt>
                <c:pt idx="6">
                  <c:v>35065</c:v>
                </c:pt>
                <c:pt idx="7">
                  <c:v>35431</c:v>
                </c:pt>
                <c:pt idx="8">
                  <c:v>35796</c:v>
                </c:pt>
                <c:pt idx="9">
                  <c:v>36161</c:v>
                </c:pt>
                <c:pt idx="10">
                  <c:v>36526</c:v>
                </c:pt>
                <c:pt idx="11">
                  <c:v>36892</c:v>
                </c:pt>
                <c:pt idx="12">
                  <c:v>37257</c:v>
                </c:pt>
                <c:pt idx="13">
                  <c:v>37622</c:v>
                </c:pt>
                <c:pt idx="14">
                  <c:v>37987</c:v>
                </c:pt>
                <c:pt idx="15">
                  <c:v>38353</c:v>
                </c:pt>
                <c:pt idx="16">
                  <c:v>38718</c:v>
                </c:pt>
                <c:pt idx="17">
                  <c:v>39083</c:v>
                </c:pt>
                <c:pt idx="18">
                  <c:v>39448</c:v>
                </c:pt>
                <c:pt idx="19">
                  <c:v>39814</c:v>
                </c:pt>
                <c:pt idx="20">
                  <c:v>40179</c:v>
                </c:pt>
                <c:pt idx="21">
                  <c:v>40544</c:v>
                </c:pt>
                <c:pt idx="22">
                  <c:v>40909</c:v>
                </c:pt>
                <c:pt idx="23">
                  <c:v>41275</c:v>
                </c:pt>
                <c:pt idx="24">
                  <c:v>41640</c:v>
                </c:pt>
                <c:pt idx="25">
                  <c:v>42005</c:v>
                </c:pt>
                <c:pt idx="26">
                  <c:v>42370</c:v>
                </c:pt>
                <c:pt idx="27">
                  <c:v>42736</c:v>
                </c:pt>
              </c:numCache>
            </c:numRef>
          </c:cat>
          <c:val>
            <c:numRef>
              <c:f>'G19 &amp; 20'!$K$59:$K$86</c:f>
              <c:numCache>
                <c:formatCode>0\.0</c:formatCode>
                <c:ptCount val="28"/>
                <c:pt idx="0">
                  <c:v>2.5555092281148273</c:v>
                </c:pt>
                <c:pt idx="1">
                  <c:v>2.6207277637121384</c:v>
                </c:pt>
                <c:pt idx="2">
                  <c:v>2.5433499851337893</c:v>
                </c:pt>
                <c:pt idx="3">
                  <c:v>2.4224695257824376</c:v>
                </c:pt>
                <c:pt idx="4">
                  <c:v>2.3275290502032728</c:v>
                </c:pt>
                <c:pt idx="5">
                  <c:v>2.4094638698511006</c:v>
                </c:pt>
                <c:pt idx="6">
                  <c:v>2.4500081796926279</c:v>
                </c:pt>
                <c:pt idx="7">
                  <c:v>2.4798309430191656</c:v>
                </c:pt>
                <c:pt idx="8">
                  <c:v>2.5040117177824044</c:v>
                </c:pt>
                <c:pt idx="9">
                  <c:v>2.5496479341656664</c:v>
                </c:pt>
                <c:pt idx="10">
                  <c:v>2.6287931900221286</c:v>
                </c:pt>
                <c:pt idx="11">
                  <c:v>2.6482962990395773</c:v>
                </c:pt>
                <c:pt idx="12">
                  <c:v>2.5592566049810146</c:v>
                </c:pt>
                <c:pt idx="13">
                  <c:v>2.5645460908798077</c:v>
                </c:pt>
                <c:pt idx="14">
                  <c:v>2.502429645673522</c:v>
                </c:pt>
                <c:pt idx="15">
                  <c:v>2.5169681382860696</c:v>
                </c:pt>
                <c:pt idx="16">
                  <c:v>2.5576402481517997</c:v>
                </c:pt>
                <c:pt idx="17">
                  <c:v>2.6316058956383186</c:v>
                </c:pt>
                <c:pt idx="18">
                  <c:v>2.7679079063123906</c:v>
                </c:pt>
                <c:pt idx="19">
                  <c:v>2.8126992381672919</c:v>
                </c:pt>
                <c:pt idx="20">
                  <c:v>2.7354027320609613</c:v>
                </c:pt>
                <c:pt idx="21">
                  <c:v>2.7652548323501502</c:v>
                </c:pt>
                <c:pt idx="22">
                  <c:v>2.6816621142579522</c:v>
                </c:pt>
                <c:pt idx="23">
                  <c:v>2.7097112732940314</c:v>
                </c:pt>
                <c:pt idx="24">
                  <c:v>2.7192037402741622</c:v>
                </c:pt>
                <c:pt idx="25">
                  <c:v>2.717437449297897</c:v>
                </c:pt>
                <c:pt idx="26">
                  <c:v>2.759655662573965</c:v>
                </c:pt>
                <c:pt idx="27">
                  <c:v>2.7879805740312635</c:v>
                </c:pt>
              </c:numCache>
            </c:numRef>
          </c:val>
          <c:smooth val="0"/>
          <c:extLst xmlns:c16r2="http://schemas.microsoft.com/office/drawing/2015/06/chart">
            <c:ext xmlns:c16="http://schemas.microsoft.com/office/drawing/2014/chart" uri="{C3380CC4-5D6E-409C-BE32-E72D297353CC}">
              <c16:uniqueId val="{00000006-266A-4BD8-8CB2-8CDDB1585CCA}"/>
            </c:ext>
          </c:extLst>
        </c:ser>
        <c:dLbls>
          <c:showLegendKey val="0"/>
          <c:showVal val="0"/>
          <c:showCatName val="0"/>
          <c:showSerName val="0"/>
          <c:showPercent val="0"/>
          <c:showBubbleSize val="0"/>
        </c:dLbls>
        <c:marker val="1"/>
        <c:smooth val="0"/>
        <c:axId val="111718784"/>
        <c:axId val="111720320"/>
      </c:lineChart>
      <c:dateAx>
        <c:axId val="111718784"/>
        <c:scaling>
          <c:orientation val="minMax"/>
          <c:min val="36526"/>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111720320"/>
        <c:crosses val="autoZero"/>
        <c:auto val="1"/>
        <c:lblOffset val="0"/>
        <c:baseTimeUnit val="days"/>
        <c:majorUnit val="5"/>
        <c:majorTimeUnit val="years"/>
        <c:minorUnit val="1"/>
        <c:minorTimeUnit val="days"/>
      </c:dateAx>
      <c:valAx>
        <c:axId val="111720320"/>
        <c:scaling>
          <c:orientation val="minMax"/>
        </c:scaling>
        <c:delete val="0"/>
        <c:axPos val="l"/>
        <c:majorGridlines>
          <c:spPr>
            <a:ln w="12700">
              <a:solidFill>
                <a:srgbClr val="C0C0C0"/>
              </a:solidFill>
              <a:prstDash val="solid"/>
            </a:ln>
          </c:spPr>
        </c:majorGridlines>
        <c:numFmt formatCode="0.0" sourceLinked="0"/>
        <c:majorTickMark val="none"/>
        <c:minorTickMark val="none"/>
        <c:tickLblPos val="nextTo"/>
        <c:spPr>
          <a:ln w="12700">
            <a:solidFill>
              <a:srgbClr val="000000"/>
            </a:solidFill>
            <a:prstDash val="solid"/>
          </a:ln>
        </c:spPr>
        <c:crossAx val="111718784"/>
        <c:crossesAt val="1"/>
        <c:crossBetween val="midCat"/>
      </c:valAx>
      <c:spPr>
        <a:noFill/>
        <a:ln w="3175">
          <a:solidFill>
            <a:srgbClr val="4D4D4D"/>
          </a:solidFill>
          <a:prstDash val="solid"/>
        </a:ln>
      </c:spPr>
    </c:plotArea>
    <c:legend>
      <c:legendPos val="b"/>
      <c:layout>
        <c:manualLayout>
          <c:xMode val="edge"/>
          <c:yMode val="edge"/>
          <c:x val="5.0000043019486108E-2"/>
          <c:y val="0.94854929274675204"/>
          <c:w val="0.89999991396102774"/>
          <c:h val="5.1450707253247976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43103804299186E-2"/>
          <c:y val="2.6821342879241029E-2"/>
          <c:w val="0.92670060330527315"/>
          <c:h val="0.88885749751042575"/>
        </c:manualLayout>
      </c:layout>
      <c:barChart>
        <c:barDir val="col"/>
        <c:grouping val="clustered"/>
        <c:varyColors val="0"/>
        <c:ser>
          <c:idx val="0"/>
          <c:order val="0"/>
          <c:tx>
            <c:strRef>
              <c:f>'G3'!$M$27</c:f>
              <c:strCache>
                <c:ptCount val="1"/>
                <c:pt idx="0">
                  <c:v>1985-2000</c:v>
                </c:pt>
              </c:strCache>
            </c:strRef>
          </c:tx>
          <c:spPr>
            <a:solidFill>
              <a:srgbClr val="142882"/>
            </a:solidFill>
          </c:spPr>
          <c:invertIfNegative val="0"/>
          <c:cat>
            <c:strRef>
              <c:f>'G3'!$N$26:$T$26</c:f>
              <c:strCache>
                <c:ptCount val="7"/>
                <c:pt idx="0">
                  <c:v>France</c:v>
                </c:pt>
                <c:pt idx="1">
                  <c:v>Germany</c:v>
                </c:pt>
                <c:pt idx="2">
                  <c:v>Italy</c:v>
                </c:pt>
                <c:pt idx="3">
                  <c:v>Spain</c:v>
                </c:pt>
                <c:pt idx="4">
                  <c:v>Sweden</c:v>
                </c:pt>
                <c:pt idx="5">
                  <c:v>United Kingdom</c:v>
                </c:pt>
                <c:pt idx="6">
                  <c:v>United States</c:v>
                </c:pt>
              </c:strCache>
            </c:strRef>
          </c:cat>
          <c:val>
            <c:numRef>
              <c:f>'G3'!$N$27:$T$27</c:f>
              <c:numCache>
                <c:formatCode>0\.0</c:formatCode>
                <c:ptCount val="7"/>
                <c:pt idx="0">
                  <c:v>2.0526273066962641</c:v>
                </c:pt>
                <c:pt idx="1">
                  <c:v>2.3063699381869363</c:v>
                </c:pt>
                <c:pt idx="2">
                  <c:v>1.7793561619440013</c:v>
                </c:pt>
                <c:pt idx="3">
                  <c:v>1.081681892567854</c:v>
                </c:pt>
                <c:pt idx="4">
                  <c:v>1.9456949964523851</c:v>
                </c:pt>
                <c:pt idx="5">
                  <c:v>2.3232113100483121</c:v>
                </c:pt>
                <c:pt idx="6">
                  <c:v>1.6507007529796835</c:v>
                </c:pt>
              </c:numCache>
            </c:numRef>
          </c:val>
          <c:extLst xmlns:c16r2="http://schemas.microsoft.com/office/drawing/2015/06/chart">
            <c:ext xmlns:c16="http://schemas.microsoft.com/office/drawing/2014/chart" uri="{C3380CC4-5D6E-409C-BE32-E72D297353CC}">
              <c16:uniqueId val="{00000000-9127-4825-B27A-FAE2D01876D1}"/>
            </c:ext>
          </c:extLst>
        </c:ser>
        <c:ser>
          <c:idx val="1"/>
          <c:order val="1"/>
          <c:tx>
            <c:strRef>
              <c:f>'G3'!$M$28</c:f>
              <c:strCache>
                <c:ptCount val="1"/>
                <c:pt idx="0">
                  <c:v>2000-2007</c:v>
                </c:pt>
              </c:strCache>
            </c:strRef>
          </c:tx>
          <c:spPr>
            <a:solidFill>
              <a:srgbClr val="00A0E1"/>
            </a:solidFill>
          </c:spPr>
          <c:invertIfNegative val="0"/>
          <c:cat>
            <c:strRef>
              <c:f>'G3'!$N$26:$T$26</c:f>
              <c:strCache>
                <c:ptCount val="7"/>
                <c:pt idx="0">
                  <c:v>France</c:v>
                </c:pt>
                <c:pt idx="1">
                  <c:v>Germany</c:v>
                </c:pt>
                <c:pt idx="2">
                  <c:v>Italy</c:v>
                </c:pt>
                <c:pt idx="3">
                  <c:v>Spain</c:v>
                </c:pt>
                <c:pt idx="4">
                  <c:v>Sweden</c:v>
                </c:pt>
                <c:pt idx="5">
                  <c:v>United Kingdom</c:v>
                </c:pt>
                <c:pt idx="6">
                  <c:v>United States</c:v>
                </c:pt>
              </c:strCache>
            </c:strRef>
          </c:cat>
          <c:val>
            <c:numRef>
              <c:f>'G3'!$N$28:$T$28</c:f>
              <c:numCache>
                <c:formatCode>0\.0</c:formatCode>
                <c:ptCount val="7"/>
                <c:pt idx="0">
                  <c:v>1.3334735387825702</c:v>
                </c:pt>
                <c:pt idx="1">
                  <c:v>1.5235647717477985</c:v>
                </c:pt>
                <c:pt idx="2">
                  <c:v>6.8942660505633135E-2</c:v>
                </c:pt>
                <c:pt idx="3">
                  <c:v>0.42955831085256246</c:v>
                </c:pt>
                <c:pt idx="4">
                  <c:v>2.564132341013825</c:v>
                </c:pt>
                <c:pt idx="5">
                  <c:v>2.0452661582483156</c:v>
                </c:pt>
                <c:pt idx="6">
                  <c:v>2.1313559522455616</c:v>
                </c:pt>
              </c:numCache>
            </c:numRef>
          </c:val>
          <c:extLst xmlns:c16r2="http://schemas.microsoft.com/office/drawing/2015/06/chart">
            <c:ext xmlns:c16="http://schemas.microsoft.com/office/drawing/2014/chart" uri="{C3380CC4-5D6E-409C-BE32-E72D297353CC}">
              <c16:uniqueId val="{00000001-9127-4825-B27A-FAE2D01876D1}"/>
            </c:ext>
          </c:extLst>
        </c:ser>
        <c:ser>
          <c:idx val="2"/>
          <c:order val="2"/>
          <c:tx>
            <c:strRef>
              <c:f>'G3'!$M$29</c:f>
              <c:strCache>
                <c:ptCount val="1"/>
                <c:pt idx="0">
                  <c:v>2007-2012</c:v>
                </c:pt>
              </c:strCache>
            </c:strRef>
          </c:tx>
          <c:spPr>
            <a:solidFill>
              <a:srgbClr val="F59100"/>
            </a:solidFill>
          </c:spPr>
          <c:invertIfNegative val="0"/>
          <c:cat>
            <c:strRef>
              <c:f>'G3'!$N$26:$T$26</c:f>
              <c:strCache>
                <c:ptCount val="7"/>
                <c:pt idx="0">
                  <c:v>France</c:v>
                </c:pt>
                <c:pt idx="1">
                  <c:v>Germany</c:v>
                </c:pt>
                <c:pt idx="2">
                  <c:v>Italy</c:v>
                </c:pt>
                <c:pt idx="3">
                  <c:v>Spain</c:v>
                </c:pt>
                <c:pt idx="4">
                  <c:v>Sweden</c:v>
                </c:pt>
                <c:pt idx="5">
                  <c:v>United Kingdom</c:v>
                </c:pt>
                <c:pt idx="6">
                  <c:v>United States</c:v>
                </c:pt>
              </c:strCache>
            </c:strRef>
          </c:cat>
          <c:val>
            <c:numRef>
              <c:f>'G3'!$N$29:$T$29</c:f>
              <c:numCache>
                <c:formatCode>0\.0</c:formatCode>
                <c:ptCount val="7"/>
                <c:pt idx="0">
                  <c:v>0.18829132874040866</c:v>
                </c:pt>
                <c:pt idx="1">
                  <c:v>0.53891963107024488</c:v>
                </c:pt>
                <c:pt idx="2">
                  <c:v>-9.1800424471399911E-2</c:v>
                </c:pt>
                <c:pt idx="3">
                  <c:v>1.7191901210523497</c:v>
                </c:pt>
                <c:pt idx="4">
                  <c:v>-7.8487055333087419E-2</c:v>
                </c:pt>
                <c:pt idx="5">
                  <c:v>-7.852736139863925E-2</c:v>
                </c:pt>
                <c:pt idx="6">
                  <c:v>1.4555206718402935</c:v>
                </c:pt>
              </c:numCache>
            </c:numRef>
          </c:val>
          <c:extLst xmlns:c16r2="http://schemas.microsoft.com/office/drawing/2015/06/chart">
            <c:ext xmlns:c16="http://schemas.microsoft.com/office/drawing/2014/chart" uri="{C3380CC4-5D6E-409C-BE32-E72D297353CC}">
              <c16:uniqueId val="{00000002-9127-4825-B27A-FAE2D01876D1}"/>
            </c:ext>
          </c:extLst>
        </c:ser>
        <c:ser>
          <c:idx val="3"/>
          <c:order val="3"/>
          <c:tx>
            <c:strRef>
              <c:f>'G3'!$M$30</c:f>
              <c:strCache>
                <c:ptCount val="1"/>
                <c:pt idx="0">
                  <c:v>2012-2017</c:v>
                </c:pt>
              </c:strCache>
            </c:strRef>
          </c:tx>
          <c:spPr>
            <a:pattFill prst="dkUpDiag">
              <a:fgClr>
                <a:srgbClr val="142882"/>
              </a:fgClr>
              <a:bgClr>
                <a:schemeClr val="bg1"/>
              </a:bgClr>
            </a:pattFill>
          </c:spPr>
          <c:invertIfNegative val="0"/>
          <c:cat>
            <c:strRef>
              <c:f>'G3'!$N$26:$T$26</c:f>
              <c:strCache>
                <c:ptCount val="7"/>
                <c:pt idx="0">
                  <c:v>France</c:v>
                </c:pt>
                <c:pt idx="1">
                  <c:v>Germany</c:v>
                </c:pt>
                <c:pt idx="2">
                  <c:v>Italy</c:v>
                </c:pt>
                <c:pt idx="3">
                  <c:v>Spain</c:v>
                </c:pt>
                <c:pt idx="4">
                  <c:v>Sweden</c:v>
                </c:pt>
                <c:pt idx="5">
                  <c:v>United Kingdom</c:v>
                </c:pt>
                <c:pt idx="6">
                  <c:v>United States</c:v>
                </c:pt>
              </c:strCache>
            </c:strRef>
          </c:cat>
          <c:val>
            <c:numRef>
              <c:f>'G3'!$N$30:$T$30</c:f>
              <c:numCache>
                <c:formatCode>0\.0</c:formatCode>
                <c:ptCount val="7"/>
                <c:pt idx="0">
                  <c:v>0.89235796869504558</c:v>
                </c:pt>
                <c:pt idx="1">
                  <c:v>0.93925875456100094</c:v>
                </c:pt>
                <c:pt idx="2">
                  <c:v>0.28166163796778942</c:v>
                </c:pt>
                <c:pt idx="3">
                  <c:v>0.75583176995115409</c:v>
                </c:pt>
                <c:pt idx="4">
                  <c:v>1.100006117030472</c:v>
                </c:pt>
                <c:pt idx="5">
                  <c:v>0.4765774358057806</c:v>
                </c:pt>
                <c:pt idx="6">
                  <c:v>0.56837257819450926</c:v>
                </c:pt>
              </c:numCache>
            </c:numRef>
          </c:val>
          <c:extLst xmlns:c16r2="http://schemas.microsoft.com/office/drawing/2015/06/chart">
            <c:ext xmlns:c16="http://schemas.microsoft.com/office/drawing/2014/chart" uri="{C3380CC4-5D6E-409C-BE32-E72D297353CC}">
              <c16:uniqueId val="{00000003-9127-4825-B27A-FAE2D01876D1}"/>
            </c:ext>
          </c:extLst>
        </c:ser>
        <c:dLbls>
          <c:showLegendKey val="0"/>
          <c:showVal val="0"/>
          <c:showCatName val="0"/>
          <c:showSerName val="0"/>
          <c:showPercent val="0"/>
          <c:showBubbleSize val="0"/>
        </c:dLbls>
        <c:gapWidth val="150"/>
        <c:axId val="59605760"/>
        <c:axId val="59607296"/>
      </c:barChart>
      <c:catAx>
        <c:axId val="59605760"/>
        <c:scaling>
          <c:orientation val="minMax"/>
        </c:scaling>
        <c:delete val="0"/>
        <c:axPos val="b"/>
        <c:numFmt formatCode="General"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59607296"/>
        <c:crosses val="autoZero"/>
        <c:auto val="1"/>
        <c:lblAlgn val="ctr"/>
        <c:lblOffset val="100"/>
        <c:noMultiLvlLbl val="0"/>
      </c:catAx>
      <c:valAx>
        <c:axId val="59607296"/>
        <c:scaling>
          <c:orientation val="minMax"/>
        </c:scaling>
        <c:delete val="0"/>
        <c:axPos val="l"/>
        <c:majorGridlines/>
        <c:numFmt formatCode="0\.0" sourceLinked="1"/>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59605760"/>
        <c:crosses val="autoZero"/>
        <c:crossBetween val="between"/>
      </c:valAx>
    </c:plotArea>
    <c:legend>
      <c:legendPos val="b"/>
      <c:overlay val="0"/>
      <c:txPr>
        <a:bodyPr/>
        <a:lstStyle/>
        <a:p>
          <a:pPr>
            <a:defRPr sz="15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'G19 &amp; 20'!$P$91</c:f>
              <c:strCache>
                <c:ptCount val="1"/>
                <c:pt idx="0">
                  <c:v>Private</c:v>
                </c:pt>
              </c:strCache>
            </c:strRef>
          </c:tx>
          <c:spPr>
            <a:solidFill>
              <a:srgbClr val="00A0E1"/>
            </a:solidFill>
            <a:ln w="25400">
              <a:noFill/>
            </a:ln>
            <a:effectLst/>
          </c:spPr>
          <c:invertIfNegative val="0"/>
          <c:dLbls>
            <c:spPr>
              <a:noFill/>
              <a:ln>
                <a:noFill/>
              </a:ln>
              <a:effectLst/>
            </c:spPr>
            <c:txPr>
              <a:bodyPr/>
              <a:lstStyle/>
              <a:p>
                <a:pPr>
                  <a:defRPr b="1">
                    <a:solidFill>
                      <a:schemeClr val="bg1"/>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'G19 &amp; 20'!$N$92:$N$98</c:f>
              <c:strCache>
                <c:ptCount val="7"/>
                <c:pt idx="0">
                  <c:v>France</c:v>
                </c:pt>
                <c:pt idx="1">
                  <c:v>Germany</c:v>
                </c:pt>
                <c:pt idx="2">
                  <c:v>Italy</c:v>
                </c:pt>
                <c:pt idx="3">
                  <c:v>Spain</c:v>
                </c:pt>
                <c:pt idx="4">
                  <c:v>Sweden</c:v>
                </c:pt>
                <c:pt idx="5">
                  <c:v>United Kingdom</c:v>
                </c:pt>
                <c:pt idx="6">
                  <c:v>United States</c:v>
                </c:pt>
              </c:strCache>
            </c:strRef>
          </c:cat>
          <c:val>
            <c:numRef>
              <c:f>'G19 &amp; 20'!$P$92:$P$98</c:f>
              <c:numCache>
                <c:formatCode>0\.0</c:formatCode>
                <c:ptCount val="7"/>
                <c:pt idx="0">
                  <c:v>1.4778651119686232</c:v>
                </c:pt>
                <c:pt idx="1">
                  <c:v>2.0997871276211555</c:v>
                </c:pt>
                <c:pt idx="2">
                  <c:v>0.83179113475344657</c:v>
                </c:pt>
                <c:pt idx="3">
                  <c:v>0.71968660303117693</c:v>
                </c:pt>
                <c:pt idx="4">
                  <c:v>2.3687715560065299</c:v>
                </c:pt>
                <c:pt idx="5">
                  <c:v>1.2066320212613884</c:v>
                </c:pt>
                <c:pt idx="6">
                  <c:v>2.0303417850605903</c:v>
                </c:pt>
              </c:numCache>
            </c:numRef>
          </c:val>
          <c:extLst xmlns:c16r2="http://schemas.microsoft.com/office/drawing/2015/06/chart">
            <c:ext xmlns:c16="http://schemas.microsoft.com/office/drawing/2014/chart" uri="{C3380CC4-5D6E-409C-BE32-E72D297353CC}">
              <c16:uniqueId val="{00000000-1F7A-4562-8816-6C48B7CE81BE}"/>
            </c:ext>
          </c:extLst>
        </c:ser>
        <c:ser>
          <c:idx val="0"/>
          <c:order val="1"/>
          <c:tx>
            <c:strRef>
              <c:f>'G19 &amp; 20'!$O$91</c:f>
              <c:strCache>
                <c:ptCount val="1"/>
                <c:pt idx="0">
                  <c:v>Public</c:v>
                </c:pt>
              </c:strCache>
            </c:strRef>
          </c:tx>
          <c:spPr>
            <a:solidFill>
              <a:srgbClr val="F59100"/>
            </a:solidFill>
            <a:ln w="25400">
              <a:noFill/>
            </a:ln>
            <a:effectLst/>
          </c:spPr>
          <c:invertIfNegative val="0"/>
          <c:dLbls>
            <c:spPr>
              <a:noFill/>
              <a:ln>
                <a:noFill/>
              </a:ln>
              <a:effectLst/>
            </c:spPr>
            <c:txPr>
              <a:bodyPr/>
              <a:lstStyle/>
              <a:p>
                <a:pPr>
                  <a:defRPr b="1">
                    <a:solidFill>
                      <a:sysClr val="windowText" lastClr="000000"/>
                    </a:solidFill>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'G19 &amp; 20'!$N$92:$N$98</c:f>
              <c:strCache>
                <c:ptCount val="7"/>
                <c:pt idx="0">
                  <c:v>France</c:v>
                </c:pt>
                <c:pt idx="1">
                  <c:v>Germany</c:v>
                </c:pt>
                <c:pt idx="2">
                  <c:v>Italy</c:v>
                </c:pt>
                <c:pt idx="3">
                  <c:v>Spain</c:v>
                </c:pt>
                <c:pt idx="4">
                  <c:v>Sweden</c:v>
                </c:pt>
                <c:pt idx="5">
                  <c:v>United Kingdom</c:v>
                </c:pt>
                <c:pt idx="6">
                  <c:v>United States</c:v>
                </c:pt>
              </c:strCache>
            </c:strRef>
          </c:cat>
          <c:val>
            <c:numRef>
              <c:f>'G19 &amp; 20'!$O$92:$O$98</c:f>
              <c:numCache>
                <c:formatCode>0\.0</c:formatCode>
                <c:ptCount val="7"/>
                <c:pt idx="0">
                  <c:v>0.78916565037582631</c:v>
                </c:pt>
                <c:pt idx="1">
                  <c:v>0.8121805788363039</c:v>
                </c:pt>
                <c:pt idx="2">
                  <c:v>0.50936228364459524</c:v>
                </c:pt>
                <c:pt idx="3">
                  <c:v>0.49862882731979485</c:v>
                </c:pt>
                <c:pt idx="4">
                  <c:v>0.93374597034803741</c:v>
                </c:pt>
                <c:pt idx="5">
                  <c:v>0.46154761775784608</c:v>
                </c:pt>
                <c:pt idx="6">
                  <c:v>0.68709566423730672</c:v>
                </c:pt>
              </c:numCache>
            </c:numRef>
          </c:val>
          <c:extLst xmlns:c16r2="http://schemas.microsoft.com/office/drawing/2015/06/chart">
            <c:ext xmlns:c16="http://schemas.microsoft.com/office/drawing/2014/chart" uri="{C3380CC4-5D6E-409C-BE32-E72D297353CC}">
              <c16:uniqueId val="{00000001-1F7A-4562-8816-6C48B7CE81BE}"/>
            </c:ext>
          </c:extLst>
        </c:ser>
        <c:dLbls>
          <c:showLegendKey val="0"/>
          <c:showVal val="0"/>
          <c:showCatName val="0"/>
          <c:showSerName val="0"/>
          <c:showPercent val="0"/>
          <c:showBubbleSize val="0"/>
        </c:dLbls>
        <c:gapWidth val="55"/>
        <c:overlap val="100"/>
        <c:axId val="112784128"/>
        <c:axId val="112785664"/>
      </c:barChart>
      <c:catAx>
        <c:axId val="112784128"/>
        <c:scaling>
          <c:orientation val="minMax"/>
        </c:scaling>
        <c:delete val="0"/>
        <c:axPos val="b"/>
        <c:numFmt formatCode="General" sourceLinked="0"/>
        <c:majorTickMark val="none"/>
        <c:minorTickMark val="none"/>
        <c:tickLblPos val="low"/>
        <c:spPr>
          <a:ln w="12700">
            <a:solidFill>
              <a:srgbClr val="000000"/>
            </a:solidFill>
            <a:prstDash val="solid"/>
          </a:ln>
        </c:spPr>
        <c:txPr>
          <a:bodyPr rot="0" vert="horz"/>
          <a:lstStyle/>
          <a:p>
            <a:pPr>
              <a:defRPr sz="1450"/>
            </a:pPr>
            <a:endParaRPr lang="fr-FR"/>
          </a:p>
        </c:txPr>
        <c:crossAx val="112785664"/>
        <c:crosses val="autoZero"/>
        <c:auto val="1"/>
        <c:lblAlgn val="ctr"/>
        <c:lblOffset val="0"/>
        <c:tickLblSkip val="1"/>
        <c:tickMarkSkip val="1"/>
        <c:noMultiLvlLbl val="0"/>
      </c:catAx>
      <c:valAx>
        <c:axId val="112785664"/>
        <c:scaling>
          <c:orientation val="minMax"/>
        </c:scaling>
        <c:delete val="0"/>
        <c:axPos val="l"/>
        <c:majorGridlines>
          <c:spPr>
            <a:ln w="12700">
              <a:solidFill>
                <a:srgbClr val="C0C0C0"/>
              </a:solidFill>
              <a:prstDash val="solid"/>
            </a:ln>
          </c:spPr>
        </c:majorGridlines>
        <c:numFmt formatCode="#,##0.0" sourceLinked="0"/>
        <c:majorTickMark val="none"/>
        <c:minorTickMark val="none"/>
        <c:tickLblPos val="nextTo"/>
        <c:spPr>
          <a:ln w="12700">
            <a:solidFill>
              <a:srgbClr val="000000"/>
            </a:solidFill>
            <a:prstDash val="solid"/>
          </a:ln>
        </c:spPr>
        <c:txPr>
          <a:bodyPr/>
          <a:lstStyle/>
          <a:p>
            <a:pPr>
              <a:defRPr sz="1450"/>
            </a:pPr>
            <a:endParaRPr lang="fr-FR"/>
          </a:p>
        </c:txPr>
        <c:crossAx val="112784128"/>
        <c:crossesAt val="1"/>
        <c:crossBetween val="between"/>
      </c:valAx>
      <c:spPr>
        <a:noFill/>
        <a:ln w="3175">
          <a:solidFill>
            <a:srgbClr val="808080"/>
          </a:solidFill>
          <a:prstDash val="solid"/>
        </a:ln>
      </c:spPr>
    </c:plotArea>
    <c:legend>
      <c:legendPos val="b"/>
      <c:layout>
        <c:manualLayout>
          <c:xMode val="edge"/>
          <c:yMode val="edge"/>
          <c:x val="0.3843840626479067"/>
          <c:y val="0.95277532720617286"/>
          <c:w val="0.24352695667139967"/>
          <c:h val="4.7224672793827194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1"/>
          <c:tx>
            <c:strRef>
              <c:f>'G21'!$A$3</c:f>
              <c:strCache>
                <c:ptCount val="1"/>
                <c:pt idx="0">
                  <c:v>Net international investment position (left scale)</c:v>
                </c:pt>
              </c:strCache>
            </c:strRef>
          </c:tx>
          <c:spPr>
            <a:ln w="34925">
              <a:solidFill>
                <a:srgbClr val="F59100"/>
              </a:solidFill>
            </a:ln>
          </c:spPr>
          <c:marker>
            <c:symbol val="none"/>
          </c:marker>
          <c:cat>
            <c:strRef>
              <c:f>'G21'!$B$1:$U$1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'G21'!$B$3:$U$3</c:f>
              <c:numCache>
                <c:formatCode>0%</c:formatCode>
                <c:ptCount val="20"/>
                <c:pt idx="0">
                  <c:v>9.0000000000000011E-3</c:v>
                </c:pt>
                <c:pt idx="1">
                  <c:v>2.2000000000000002E-2</c:v>
                </c:pt>
                <c:pt idx="2">
                  <c:v>0.08</c:v>
                </c:pt>
                <c:pt idx="3">
                  <c:v>6.7000000000000004E-2</c:v>
                </c:pt>
                <c:pt idx="4">
                  <c:v>-3.1E-2</c:v>
                </c:pt>
                <c:pt idx="5">
                  <c:v>-3.4000000000000002E-2</c:v>
                </c:pt>
                <c:pt idx="6">
                  <c:v>-0.02</c:v>
                </c:pt>
                <c:pt idx="7">
                  <c:v>-4.8000000000000001E-2</c:v>
                </c:pt>
                <c:pt idx="8">
                  <c:v>-8.900000000000001E-2</c:v>
                </c:pt>
                <c:pt idx="9">
                  <c:v>-0.13800000000000001</c:v>
                </c:pt>
                <c:pt idx="10">
                  <c:v>-0.14800000000000002</c:v>
                </c:pt>
                <c:pt idx="11">
                  <c:v>-9.3000000000000013E-2</c:v>
                </c:pt>
                <c:pt idx="12">
                  <c:v>-8.6999999999999994E-2</c:v>
                </c:pt>
                <c:pt idx="13">
                  <c:v>-0.11749999999999999</c:v>
                </c:pt>
                <c:pt idx="14">
                  <c:v>-0.16600000000000001</c:v>
                </c:pt>
                <c:pt idx="15">
                  <c:v>-0.156</c:v>
                </c:pt>
                <c:pt idx="16">
                  <c:v>-0.129</c:v>
                </c:pt>
                <c:pt idx="17">
                  <c:v>-0.14899999999999999</c:v>
                </c:pt>
                <c:pt idx="18">
                  <c:v>-0.20100000000000001</c:v>
                </c:pt>
                <c:pt idx="19">
                  <c:v>-0.114</c:v>
                </c:pt>
              </c:numCache>
            </c:numRef>
          </c:val>
          <c:smooth val="0"/>
          <c:extLst xmlns:c16r2="http://schemas.microsoft.com/office/drawing/2015/06/chart">
            <c:ext xmlns:c16="http://schemas.microsoft.com/office/drawing/2014/chart" uri="{C3380CC4-5D6E-409C-BE32-E72D297353CC}">
              <c16:uniqueId val="{00000000-BC05-45C0-AB0C-736797559FFA}"/>
            </c:ext>
          </c:extLst>
        </c:ser>
        <c:dLbls>
          <c:showLegendKey val="0"/>
          <c:showVal val="0"/>
          <c:showCatName val="0"/>
          <c:showSerName val="0"/>
          <c:showPercent val="0"/>
          <c:showBubbleSize val="0"/>
        </c:dLbls>
        <c:marker val="1"/>
        <c:smooth val="0"/>
        <c:axId val="112920064"/>
        <c:axId val="112921600"/>
      </c:lineChart>
      <c:lineChart>
        <c:grouping val="standard"/>
        <c:varyColors val="0"/>
        <c:ser>
          <c:idx val="0"/>
          <c:order val="0"/>
          <c:tx>
            <c:strRef>
              <c:f>'G21'!$A$2</c:f>
              <c:strCache>
                <c:ptCount val="1"/>
                <c:pt idx="0">
                  <c:v>Current account balance (right scale)</c:v>
                </c:pt>
              </c:strCache>
            </c:strRef>
          </c:tx>
          <c:spPr>
            <a:ln w="34925">
              <a:solidFill>
                <a:srgbClr val="142882"/>
              </a:solidFill>
            </a:ln>
          </c:spPr>
          <c:marker>
            <c:symbol val="none"/>
          </c:marker>
          <c:cat>
            <c:strRef>
              <c:f>'G21'!$B$1:$U$1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'G21'!$B$2:$U$2</c:f>
              <c:numCache>
                <c:formatCode>0\.0%</c:formatCode>
                <c:ptCount val="20"/>
                <c:pt idx="0">
                  <c:v>3.4027861547367269E-2</c:v>
                </c:pt>
                <c:pt idx="1">
                  <c:v>1.0993618899150201E-2</c:v>
                </c:pt>
                <c:pt idx="2">
                  <c:v>1.5747627096606424E-2</c:v>
                </c:pt>
                <c:pt idx="3">
                  <c:v>1.148171497056673E-2</c:v>
                </c:pt>
                <c:pt idx="4">
                  <c:v>8.3573214870488501E-3</c:v>
                </c:pt>
                <c:pt idx="5">
                  <c:v>5.3279922348283678E-3</c:v>
                </c:pt>
                <c:pt idx="6">
                  <c:v>1.0396935282475557E-3</c:v>
                </c:pt>
                <c:pt idx="7">
                  <c:v>2.5322606215617662E-3</c:v>
                </c:pt>
                <c:pt idx="8">
                  <c:v>-1.0193884699385997E-3</c:v>
                </c:pt>
                <c:pt idx="9">
                  <c:v>-6.9635310533131232E-3</c:v>
                </c:pt>
                <c:pt idx="10">
                  <c:v>-5.5008670630678647E-3</c:v>
                </c:pt>
                <c:pt idx="11">
                  <c:v>-6.2883121191967678E-3</c:v>
                </c:pt>
                <c:pt idx="12">
                  <c:v>-8.5941830643582375E-3</c:v>
                </c:pt>
                <c:pt idx="13">
                  <c:v>-9.6471473627970841E-3</c:v>
                </c:pt>
                <c:pt idx="14">
                  <c:v>-5.099686423838401E-3</c:v>
                </c:pt>
                <c:pt idx="15">
                  <c:v>-9.5605798773354296E-3</c:v>
                </c:pt>
                <c:pt idx="16">
                  <c:v>-3.6798954891486295E-3</c:v>
                </c:pt>
                <c:pt idx="17">
                  <c:v>-7.5227679837456159E-3</c:v>
                </c:pt>
                <c:pt idx="18">
                  <c:v>-5.7315604986174001E-3</c:v>
                </c:pt>
                <c:pt idx="19">
                  <c:v>-3.009802932408E-3</c:v>
                </c:pt>
              </c:numCache>
            </c:numRef>
          </c:val>
          <c:smooth val="0"/>
          <c:extLst xmlns:c16r2="http://schemas.microsoft.com/office/drawing/2015/06/chart">
            <c:ext xmlns:c16="http://schemas.microsoft.com/office/drawing/2014/chart" uri="{C3380CC4-5D6E-409C-BE32-E72D297353CC}">
              <c16:uniqueId val="{00000001-BC05-45C0-AB0C-736797559FFA}"/>
            </c:ext>
          </c:extLst>
        </c:ser>
        <c:dLbls>
          <c:showLegendKey val="0"/>
          <c:showVal val="0"/>
          <c:showCatName val="0"/>
          <c:showSerName val="0"/>
          <c:showPercent val="0"/>
          <c:showBubbleSize val="0"/>
        </c:dLbls>
        <c:marker val="1"/>
        <c:smooth val="0"/>
        <c:axId val="112929792"/>
        <c:axId val="112927872"/>
      </c:lineChart>
      <c:catAx>
        <c:axId val="112920064"/>
        <c:scaling>
          <c:orientation val="minMax"/>
        </c:scaling>
        <c:delete val="0"/>
        <c:axPos val="b"/>
        <c:numFmt formatCode="General" sourceLinked="0"/>
        <c:majorTickMark val="out"/>
        <c:minorTickMark val="none"/>
        <c:tickLblPos val="nextTo"/>
        <c:txPr>
          <a:bodyPr rot="-5400000" vert="horz"/>
          <a:lstStyle/>
          <a:p>
            <a:pPr>
              <a:defRPr sz="1400">
                <a:latin typeface="Arial" panose="020B0604020202020204" pitchFamily="34" charset="0"/>
                <a:cs typeface="Arial" panose="020B0604020202020204" pitchFamily="34" charset="0"/>
              </a:defRPr>
            </a:pPr>
            <a:endParaRPr lang="fr-FR"/>
          </a:p>
        </c:txPr>
        <c:crossAx val="112921600"/>
        <c:crosses val="autoZero"/>
        <c:auto val="1"/>
        <c:lblAlgn val="ctr"/>
        <c:lblOffset val="100"/>
        <c:noMultiLvlLbl val="0"/>
      </c:catAx>
      <c:valAx>
        <c:axId val="112921600"/>
        <c:scaling>
          <c:orientation val="minMax"/>
          <c:max val="0.25"/>
        </c:scaling>
        <c:delete val="0"/>
        <c:axPos val="l"/>
        <c:majorGridlines>
          <c:spPr>
            <a:ln>
              <a:noFill/>
            </a:ln>
          </c:spPr>
        </c:majorGridlines>
        <c:title>
          <c:tx>
            <c:rich>
              <a:bodyPr rot="-5400000" vert="horz"/>
              <a:lstStyle/>
              <a:p>
                <a:pPr>
                  <a:defRPr sz="1400">
                    <a:solidFill>
                      <a:srgbClr val="292929"/>
                    </a:solidFill>
                    <a:latin typeface="Arial" panose="020B0604020202020204" pitchFamily="34" charset="0"/>
                    <a:cs typeface="Arial" panose="020B0604020202020204" pitchFamily="34" charset="0"/>
                  </a:defRPr>
                </a:pPr>
                <a:r>
                  <a:rPr lang="en-US" sz="1400">
                    <a:solidFill>
                      <a:srgbClr val="292929"/>
                    </a:solidFill>
                    <a:latin typeface="Arial" panose="020B0604020202020204" pitchFamily="34" charset="0"/>
                    <a:cs typeface="Arial" panose="020B0604020202020204" pitchFamily="34" charset="0"/>
                  </a:rPr>
                  <a:t>Net International Investment</a:t>
                </a:r>
                <a:r>
                  <a:rPr lang="en-US" sz="1400" baseline="0">
                    <a:solidFill>
                      <a:srgbClr val="292929"/>
                    </a:solidFill>
                    <a:latin typeface="Arial" panose="020B0604020202020204" pitchFamily="34" charset="0"/>
                    <a:cs typeface="Arial" panose="020B0604020202020204" pitchFamily="34" charset="0"/>
                  </a:rPr>
                  <a:t> Position, % of GDP</a:t>
                </a:r>
                <a:endParaRPr lang="en-US" sz="1400">
                  <a:solidFill>
                    <a:srgbClr val="292929"/>
                  </a:solidFill>
                  <a:latin typeface="Arial" panose="020B0604020202020204" pitchFamily="34" charset="0"/>
                  <a:cs typeface="Arial" panose="020B0604020202020204" pitchFamily="34" charset="0"/>
                </a:endParaRPr>
              </a:p>
            </c:rich>
          </c:tx>
          <c:overlay val="0"/>
        </c:title>
        <c:numFmt formatCode="0%" sourceLinked="1"/>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112920064"/>
        <c:crosses val="autoZero"/>
        <c:crossBetween val="between"/>
      </c:valAx>
      <c:valAx>
        <c:axId val="112927872"/>
        <c:scaling>
          <c:orientation val="minMax"/>
          <c:max val="4.0000000000000008E-2"/>
          <c:min val="-4.0000000000000008E-2"/>
        </c:scaling>
        <c:delete val="0"/>
        <c:axPos val="r"/>
        <c:title>
          <c:tx>
            <c:rich>
              <a:bodyPr rot="-5400000" vert="horz"/>
              <a:lstStyle/>
              <a:p>
                <a:pPr>
                  <a:defRPr sz="1400">
                    <a:solidFill>
                      <a:srgbClr val="292929"/>
                    </a:solidFill>
                    <a:latin typeface="Arial" panose="020B0604020202020204" pitchFamily="34" charset="0"/>
                    <a:cs typeface="Arial" panose="020B0604020202020204" pitchFamily="34" charset="0"/>
                  </a:defRPr>
                </a:pPr>
                <a:r>
                  <a:rPr lang="en-US" sz="1400">
                    <a:solidFill>
                      <a:srgbClr val="292929"/>
                    </a:solidFill>
                    <a:latin typeface="Arial" panose="020B0604020202020204" pitchFamily="34" charset="0"/>
                    <a:cs typeface="Arial" panose="020B0604020202020204" pitchFamily="34" charset="0"/>
                  </a:rPr>
                  <a:t>Current account, % of GDP</a:t>
                </a:r>
              </a:p>
            </c:rich>
          </c:tx>
          <c:overlay val="0"/>
        </c:title>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112929792"/>
        <c:crosses val="max"/>
        <c:crossBetween val="between"/>
      </c:valAx>
      <c:catAx>
        <c:axId val="112929792"/>
        <c:scaling>
          <c:orientation val="minMax"/>
        </c:scaling>
        <c:delete val="1"/>
        <c:axPos val="b"/>
        <c:numFmt formatCode="General" sourceLinked="1"/>
        <c:majorTickMark val="out"/>
        <c:minorTickMark val="none"/>
        <c:tickLblPos val="nextTo"/>
        <c:crossAx val="112927872"/>
        <c:crosses val="autoZero"/>
        <c:auto val="1"/>
        <c:lblAlgn val="ctr"/>
        <c:lblOffset val="100"/>
        <c:noMultiLvlLbl val="0"/>
      </c:catAx>
    </c:plotArea>
    <c:legend>
      <c:legendPos val="t"/>
      <c:layout>
        <c:manualLayout>
          <c:xMode val="edge"/>
          <c:yMode val="edge"/>
          <c:x val="0.26569372362905502"/>
          <c:y val="7.9501640359684794E-2"/>
          <c:w val="0.46861255274188995"/>
          <c:h val="0.12570237294110767"/>
        </c:manualLayout>
      </c:layout>
      <c:overlay val="0"/>
      <c:txPr>
        <a:bodyPr/>
        <a:lstStyle/>
        <a:p>
          <a:pPr>
            <a:defRPr sz="15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'G22'!$A$3</c:f>
              <c:strCache>
                <c:ptCount val="1"/>
                <c:pt idx="0">
                  <c:v>Goods</c:v>
                </c:pt>
              </c:strCache>
            </c:strRef>
          </c:tx>
          <c:spPr>
            <a:solidFill>
              <a:srgbClr val="F59100"/>
            </a:solidFill>
          </c:spPr>
          <c:invertIfNegative val="0"/>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'G22'!$B$3:$U$3</c:f>
              <c:numCache>
                <c:formatCode>0\.0%</c:formatCode>
                <c:ptCount val="20"/>
                <c:pt idx="0">
                  <c:v>1.5263394192287075E-2</c:v>
                </c:pt>
                <c:pt idx="1">
                  <c:v>4.4637271445334561E-4</c:v>
                </c:pt>
                <c:pt idx="2">
                  <c:v>3.3240150825640359E-3</c:v>
                </c:pt>
                <c:pt idx="3">
                  <c:v>6.1410895001917714E-3</c:v>
                </c:pt>
                <c:pt idx="4">
                  <c:v>3.9272297331274459E-3</c:v>
                </c:pt>
                <c:pt idx="5">
                  <c:v>-1.6431741664852328E-5</c:v>
                </c:pt>
                <c:pt idx="6">
                  <c:v>-8.8991197148204464E-3</c:v>
                </c:pt>
                <c:pt idx="7">
                  <c:v>-1.1886474644117283E-2</c:v>
                </c:pt>
                <c:pt idx="8">
                  <c:v>-1.7222462603535667E-2</c:v>
                </c:pt>
                <c:pt idx="9">
                  <c:v>-2.4504361617763679E-2</c:v>
                </c:pt>
                <c:pt idx="10">
                  <c:v>-1.8935438659548384E-2</c:v>
                </c:pt>
                <c:pt idx="11">
                  <c:v>-2.4150386234776014E-2</c:v>
                </c:pt>
                <c:pt idx="12">
                  <c:v>-3.1532732955072681E-2</c:v>
                </c:pt>
                <c:pt idx="13">
                  <c:v>-2.6079996016859407E-2</c:v>
                </c:pt>
                <c:pt idx="14">
                  <c:v>-2.0325063090730209E-2</c:v>
                </c:pt>
                <c:pt idx="15">
                  <c:v>-1.9847285633545993E-2</c:v>
                </c:pt>
                <c:pt idx="16">
                  <c:v>-1.3129812520924005E-2</c:v>
                </c:pt>
                <c:pt idx="17">
                  <c:v>-1.550278026068758E-2</c:v>
                </c:pt>
                <c:pt idx="18">
                  <c:v>-2.1021539933071431E-2</c:v>
                </c:pt>
                <c:pt idx="19">
                  <c:v>-2.0235922572713134E-2</c:v>
                </c:pt>
              </c:numCache>
            </c:numRef>
          </c:val>
          <c:extLst xmlns:c16r2="http://schemas.microsoft.com/office/drawing/2015/06/chart">
            <c:ext xmlns:c16="http://schemas.microsoft.com/office/drawing/2014/chart" uri="{C3380CC4-5D6E-409C-BE32-E72D297353CC}">
              <c16:uniqueId val="{00000000-F1C8-4EC9-AB2A-5BD1239E69C5}"/>
            </c:ext>
          </c:extLst>
        </c:ser>
        <c:ser>
          <c:idx val="2"/>
          <c:order val="2"/>
          <c:tx>
            <c:strRef>
              <c:f>'G22'!$A$4</c:f>
              <c:strCache>
                <c:ptCount val="1"/>
                <c:pt idx="0">
                  <c:v>Services</c:v>
                </c:pt>
              </c:strCache>
            </c:strRef>
          </c:tx>
          <c:spPr>
            <a:solidFill>
              <a:srgbClr val="BE73AF"/>
            </a:solidFill>
          </c:spPr>
          <c:invertIfNegative val="0"/>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'G22'!$B$4:$U$4</c:f>
              <c:numCache>
                <c:formatCode>0\.0%</c:formatCode>
                <c:ptCount val="20"/>
                <c:pt idx="0">
                  <c:v>1.0249828872111972E-2</c:v>
                </c:pt>
                <c:pt idx="1">
                  <c:v>8.851706192068768E-3</c:v>
                </c:pt>
                <c:pt idx="2">
                  <c:v>9.9869977896242367E-3</c:v>
                </c:pt>
                <c:pt idx="3">
                  <c:v>1.2390503007565676E-2</c:v>
                </c:pt>
                <c:pt idx="4">
                  <c:v>9.2250650961018376E-3</c:v>
                </c:pt>
                <c:pt idx="5">
                  <c:v>9.0891005323297455E-3</c:v>
                </c:pt>
                <c:pt idx="6">
                  <c:v>1.0313125564512247E-2</c:v>
                </c:pt>
                <c:pt idx="7">
                  <c:v>1.0828119563823518E-2</c:v>
                </c:pt>
                <c:pt idx="8">
                  <c:v>1.2733856677792888E-2</c:v>
                </c:pt>
                <c:pt idx="9">
                  <c:v>1.2374145494333411E-2</c:v>
                </c:pt>
                <c:pt idx="10">
                  <c:v>9.6229024458511624E-3</c:v>
                </c:pt>
                <c:pt idx="11">
                  <c:v>1.0391978304897185E-2</c:v>
                </c:pt>
                <c:pt idx="12">
                  <c:v>1.3493207486121293E-2</c:v>
                </c:pt>
                <c:pt idx="13">
                  <c:v>1.4994226361113824E-2</c:v>
                </c:pt>
                <c:pt idx="14">
                  <c:v>1.4224993611812644E-2</c:v>
                </c:pt>
                <c:pt idx="15">
                  <c:v>1.1842224615248644E-2</c:v>
                </c:pt>
                <c:pt idx="16">
                  <c:v>9.1415154073448707E-3</c:v>
                </c:pt>
                <c:pt idx="17">
                  <c:v>7.9737302159952044E-3</c:v>
                </c:pt>
                <c:pt idx="18">
                  <c:v>1.1539483622834955E-2</c:v>
                </c:pt>
                <c:pt idx="19">
                  <c:v>1.2706306665287352E-2</c:v>
                </c:pt>
              </c:numCache>
            </c:numRef>
          </c:val>
          <c:extLst xmlns:c16r2="http://schemas.microsoft.com/office/drawing/2015/06/chart">
            <c:ext xmlns:c16="http://schemas.microsoft.com/office/drawing/2014/chart" uri="{C3380CC4-5D6E-409C-BE32-E72D297353CC}">
              <c16:uniqueId val="{00000001-F1C8-4EC9-AB2A-5BD1239E69C5}"/>
            </c:ext>
          </c:extLst>
        </c:ser>
        <c:ser>
          <c:idx val="3"/>
          <c:order val="3"/>
          <c:tx>
            <c:strRef>
              <c:f>'G22'!$A$5</c:f>
              <c:strCache>
                <c:ptCount val="1"/>
                <c:pt idx="0">
                  <c:v>Primary income</c:v>
                </c:pt>
              </c:strCache>
            </c:strRef>
          </c:tx>
          <c:spPr>
            <a:solidFill>
              <a:srgbClr val="142882"/>
            </a:solidFill>
          </c:spPr>
          <c:invertIfNegative val="0"/>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'G22'!$B$5:$U$5</c:f>
              <c:numCache>
                <c:formatCode>0\.0%</c:formatCode>
                <c:ptCount val="20"/>
                <c:pt idx="0">
                  <c:v>2.1249836723652195E-2</c:v>
                </c:pt>
                <c:pt idx="1">
                  <c:v>1.8220122617232017E-2</c:v>
                </c:pt>
                <c:pt idx="2">
                  <c:v>1.8613964373943571E-2</c:v>
                </c:pt>
                <c:pt idx="3">
                  <c:v>9.4015161582261062E-3</c:v>
                </c:pt>
                <c:pt idx="4">
                  <c:v>1.2594240635421356E-2</c:v>
                </c:pt>
                <c:pt idx="5">
                  <c:v>1.3765104731813436E-2</c:v>
                </c:pt>
                <c:pt idx="6">
                  <c:v>1.8298266328030104E-2</c:v>
                </c:pt>
                <c:pt idx="7">
                  <c:v>2.12991254502473E-2</c:v>
                </c:pt>
                <c:pt idx="8">
                  <c:v>2.1209358387934231E-2</c:v>
                </c:pt>
                <c:pt idx="9">
                  <c:v>2.2206607173330388E-2</c:v>
                </c:pt>
                <c:pt idx="10">
                  <c:v>2.269288409241374E-2</c:v>
                </c:pt>
                <c:pt idx="11">
                  <c:v>2.5667960881857216E-2</c:v>
                </c:pt>
                <c:pt idx="12">
                  <c:v>2.7540251529244757E-2</c:v>
                </c:pt>
                <c:pt idx="13">
                  <c:v>2.1600399080047721E-2</c:v>
                </c:pt>
                <c:pt idx="14">
                  <c:v>2.2231836647554848E-2</c:v>
                </c:pt>
                <c:pt idx="15">
                  <c:v>2.0954383386091038E-2</c:v>
                </c:pt>
                <c:pt idx="16">
                  <c:v>2.0782084685812434E-2</c:v>
                </c:pt>
                <c:pt idx="17">
                  <c:v>2.1017532334665131E-2</c:v>
                </c:pt>
                <c:pt idx="18">
                  <c:v>2.2898751449253546E-2</c:v>
                </c:pt>
                <c:pt idx="19">
                  <c:v>2.3972420498843971E-2</c:v>
                </c:pt>
              </c:numCache>
            </c:numRef>
          </c:val>
          <c:extLst xmlns:c16r2="http://schemas.microsoft.com/office/drawing/2015/06/chart">
            <c:ext xmlns:c16="http://schemas.microsoft.com/office/drawing/2014/chart" uri="{C3380CC4-5D6E-409C-BE32-E72D297353CC}">
              <c16:uniqueId val="{00000002-F1C8-4EC9-AB2A-5BD1239E69C5}"/>
            </c:ext>
          </c:extLst>
        </c:ser>
        <c:ser>
          <c:idx val="4"/>
          <c:order val="4"/>
          <c:tx>
            <c:strRef>
              <c:f>'G22'!$A$6</c:f>
              <c:strCache>
                <c:ptCount val="1"/>
                <c:pt idx="0">
                  <c:v>Secondary income</c:v>
                </c:pt>
              </c:strCache>
            </c:strRef>
          </c:tx>
          <c:spPr>
            <a:solidFill>
              <a:srgbClr val="00A0E1"/>
            </a:solidFill>
          </c:spPr>
          <c:invertIfNegative val="0"/>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'G22'!$B$6:$U$6</c:f>
              <c:numCache>
                <c:formatCode>0\.0%</c:formatCode>
                <c:ptCount val="20"/>
                <c:pt idx="0">
                  <c:v>-1.2735198240683969E-2</c:v>
                </c:pt>
                <c:pt idx="1">
                  <c:v>-1.6523229980014677E-2</c:v>
                </c:pt>
                <c:pt idx="2">
                  <c:v>-1.6176049928487844E-2</c:v>
                </c:pt>
                <c:pt idx="3">
                  <c:v>-1.6452023486156254E-2</c:v>
                </c:pt>
                <c:pt idx="4">
                  <c:v>-1.7388600731234969E-2</c:v>
                </c:pt>
                <c:pt idx="5">
                  <c:v>-1.7510368135566563E-2</c:v>
                </c:pt>
                <c:pt idx="6">
                  <c:v>-1.8672578649474348E-2</c:v>
                </c:pt>
                <c:pt idx="7">
                  <c:v>-1.7708509748391769E-2</c:v>
                </c:pt>
                <c:pt idx="8">
                  <c:v>-1.7739625829315531E-2</c:v>
                </c:pt>
                <c:pt idx="9">
                  <c:v>-1.7039420190927433E-2</c:v>
                </c:pt>
                <c:pt idx="10">
                  <c:v>-1.8879665692705411E-2</c:v>
                </c:pt>
                <c:pt idx="11">
                  <c:v>-1.8196862710113674E-2</c:v>
                </c:pt>
                <c:pt idx="12">
                  <c:v>-1.8095394946192837E-2</c:v>
                </c:pt>
                <c:pt idx="13">
                  <c:v>-2.0162255529958772E-2</c:v>
                </c:pt>
                <c:pt idx="14">
                  <c:v>-2.1231453592475684E-2</c:v>
                </c:pt>
                <c:pt idx="15">
                  <c:v>-2.2510367412252038E-2</c:v>
                </c:pt>
                <c:pt idx="16">
                  <c:v>-2.0474592800687034E-2</c:v>
                </c:pt>
                <c:pt idx="17">
                  <c:v>-2.101125027371837E-2</c:v>
                </c:pt>
                <c:pt idx="18">
                  <c:v>-1.9148255637634469E-2</c:v>
                </c:pt>
                <c:pt idx="19">
                  <c:v>-1.9452181809125706E-2</c:v>
                </c:pt>
              </c:numCache>
            </c:numRef>
          </c:val>
          <c:extLst xmlns:c16r2="http://schemas.microsoft.com/office/drawing/2015/06/chart">
            <c:ext xmlns:c16="http://schemas.microsoft.com/office/drawing/2014/chart" uri="{C3380CC4-5D6E-409C-BE32-E72D297353CC}">
              <c16:uniqueId val="{00000003-F1C8-4EC9-AB2A-5BD1239E69C5}"/>
            </c:ext>
          </c:extLst>
        </c:ser>
        <c:dLbls>
          <c:showLegendKey val="0"/>
          <c:showVal val="0"/>
          <c:showCatName val="0"/>
          <c:showSerName val="0"/>
          <c:showPercent val="0"/>
          <c:showBubbleSize val="0"/>
        </c:dLbls>
        <c:gapWidth val="150"/>
        <c:overlap val="100"/>
        <c:axId val="113657344"/>
        <c:axId val="113658880"/>
      </c:barChart>
      <c:lineChart>
        <c:grouping val="standard"/>
        <c:varyColors val="0"/>
        <c:ser>
          <c:idx val="0"/>
          <c:order val="0"/>
          <c:tx>
            <c:strRef>
              <c:f>'G22'!$A$2</c:f>
              <c:strCache>
                <c:ptCount val="1"/>
                <c:pt idx="0">
                  <c:v>Current account balance</c:v>
                </c:pt>
              </c:strCache>
            </c:strRef>
          </c:tx>
          <c:spPr>
            <a:ln>
              <a:solidFill>
                <a:schemeClr val="tx1"/>
              </a:solidFill>
            </a:ln>
          </c:spPr>
          <c:marker>
            <c:symbol val="none"/>
          </c:marker>
          <c:cat>
            <c:strRef>
              <c:f>'G22'!$B$1:$U$1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'G22'!$B$2:$U$2</c:f>
              <c:numCache>
                <c:formatCode>0\.0%</c:formatCode>
                <c:ptCount val="20"/>
                <c:pt idx="0">
                  <c:v>3.4027861547367269E-2</c:v>
                </c:pt>
                <c:pt idx="1">
                  <c:v>1.0993618899150201E-2</c:v>
                </c:pt>
                <c:pt idx="2">
                  <c:v>1.5747627096606424E-2</c:v>
                </c:pt>
                <c:pt idx="3">
                  <c:v>1.148171497056673E-2</c:v>
                </c:pt>
                <c:pt idx="4">
                  <c:v>8.3573214870488501E-3</c:v>
                </c:pt>
                <c:pt idx="5">
                  <c:v>5.3279922348283678E-3</c:v>
                </c:pt>
                <c:pt idx="6">
                  <c:v>1.0396935282475557E-3</c:v>
                </c:pt>
                <c:pt idx="7">
                  <c:v>2.5322606215617662E-3</c:v>
                </c:pt>
                <c:pt idx="8">
                  <c:v>-1.0193884699385997E-3</c:v>
                </c:pt>
                <c:pt idx="9">
                  <c:v>-6.9635310533131232E-3</c:v>
                </c:pt>
                <c:pt idx="10">
                  <c:v>-5.5008670630678647E-3</c:v>
                </c:pt>
                <c:pt idx="11">
                  <c:v>-6.2883121191967678E-3</c:v>
                </c:pt>
                <c:pt idx="12">
                  <c:v>-8.5941830643582375E-3</c:v>
                </c:pt>
                <c:pt idx="13">
                  <c:v>-9.6471473627970841E-3</c:v>
                </c:pt>
                <c:pt idx="14">
                  <c:v>-5.099686423838401E-3</c:v>
                </c:pt>
                <c:pt idx="15">
                  <c:v>-9.5605798773354296E-3</c:v>
                </c:pt>
                <c:pt idx="16">
                  <c:v>-3.6798954891486295E-3</c:v>
                </c:pt>
                <c:pt idx="17">
                  <c:v>-7.5227679837456159E-3</c:v>
                </c:pt>
                <c:pt idx="18">
                  <c:v>-5.7315604986174001E-3</c:v>
                </c:pt>
                <c:pt idx="19">
                  <c:v>-3.009802932408E-3</c:v>
                </c:pt>
              </c:numCache>
            </c:numRef>
          </c:val>
          <c:smooth val="0"/>
          <c:extLst xmlns:c16r2="http://schemas.microsoft.com/office/drawing/2015/06/chart">
            <c:ext xmlns:c16="http://schemas.microsoft.com/office/drawing/2014/chart" uri="{C3380CC4-5D6E-409C-BE32-E72D297353CC}">
              <c16:uniqueId val="{00000004-F1C8-4EC9-AB2A-5BD1239E69C5}"/>
            </c:ext>
          </c:extLst>
        </c:ser>
        <c:dLbls>
          <c:showLegendKey val="0"/>
          <c:showVal val="0"/>
          <c:showCatName val="0"/>
          <c:showSerName val="0"/>
          <c:showPercent val="0"/>
          <c:showBubbleSize val="0"/>
        </c:dLbls>
        <c:marker val="1"/>
        <c:smooth val="0"/>
        <c:axId val="113657344"/>
        <c:axId val="113658880"/>
      </c:lineChart>
      <c:catAx>
        <c:axId val="113657344"/>
        <c:scaling>
          <c:orientation val="minMax"/>
        </c:scaling>
        <c:delete val="0"/>
        <c:axPos val="b"/>
        <c:numFmt formatCode="General" sourceLinked="0"/>
        <c:majorTickMark val="out"/>
        <c:minorTickMark val="none"/>
        <c:tickLblPos val="nextTo"/>
        <c:txPr>
          <a:bodyPr/>
          <a:lstStyle/>
          <a:p>
            <a:pPr>
              <a:defRPr sz="1300">
                <a:solidFill>
                  <a:sysClr val="windowText" lastClr="000000"/>
                </a:solidFill>
                <a:latin typeface="Arial" panose="020B0604020202020204" pitchFamily="34" charset="0"/>
                <a:cs typeface="Arial" panose="020B0604020202020204" pitchFamily="34" charset="0"/>
              </a:defRPr>
            </a:pPr>
            <a:endParaRPr lang="fr-FR"/>
          </a:p>
        </c:txPr>
        <c:crossAx val="113658880"/>
        <c:crosses val="autoZero"/>
        <c:auto val="1"/>
        <c:lblAlgn val="ctr"/>
        <c:lblOffset val="100"/>
        <c:noMultiLvlLbl val="0"/>
      </c:catAx>
      <c:valAx>
        <c:axId val="113658880"/>
        <c:scaling>
          <c:orientation val="minMax"/>
        </c:scaling>
        <c:delete val="0"/>
        <c:axPos val="l"/>
        <c:majorGridlines>
          <c:spPr>
            <a:ln w="3175">
              <a:solidFill>
                <a:srgbClr val="777777"/>
              </a:solidFill>
            </a:ln>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13657344"/>
        <c:crosses val="autoZero"/>
        <c:crossBetween val="between"/>
      </c:valAx>
    </c:plotArea>
    <c:legend>
      <c:legendPos val="b"/>
      <c:layout>
        <c:manualLayout>
          <c:xMode val="edge"/>
          <c:yMode val="edge"/>
          <c:x val="6.0926992490518507E-2"/>
          <c:y val="0.85649476180395911"/>
          <c:w val="0.9109268634320602"/>
          <c:h val="6.6095746266874131E-2"/>
        </c:manualLayout>
      </c:layout>
      <c:overlay val="0"/>
      <c:txPr>
        <a:bodyPr/>
        <a:lstStyle/>
        <a:p>
          <a:pPr>
            <a:defRPr sz="145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'G23'!$A$2:$B$2</c:f>
              <c:strCache>
                <c:ptCount val="1"/>
                <c:pt idx="0">
                  <c:v>Exports Goods w.o. energy</c:v>
                </c:pt>
              </c:strCache>
            </c:strRef>
          </c:tx>
          <c:spPr>
            <a:solidFill>
              <a:srgbClr val="9FD6FF"/>
            </a:solidFill>
          </c:spPr>
          <c:invertIfNegative val="0"/>
          <c:dPt>
            <c:idx val="0"/>
            <c:invertIfNegative val="0"/>
            <c:bubble3D val="0"/>
            <c:extLst xmlns:c16r2="http://schemas.microsoft.com/office/drawing/2015/06/chart">
              <c:ext xmlns:c16="http://schemas.microsoft.com/office/drawing/2014/chart" uri="{C3380CC4-5D6E-409C-BE32-E72D297353CC}">
                <c16:uniqueId val="{00000000-FE4B-4DB1-ADD5-7BF82C40E5D0}"/>
              </c:ext>
            </c:extLst>
          </c:dPt>
          <c:cat>
            <c:numRef>
              <c:f>'G23'!$C$1:$T$1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'G23'!$C$2:$T$2</c:f>
              <c:numCache>
                <c:formatCode>0%</c:formatCode>
                <c:ptCount val="18"/>
                <c:pt idx="0">
                  <c:v>0.21119151418416929</c:v>
                </c:pt>
                <c:pt idx="1">
                  <c:v>0.20807889546222857</c:v>
                </c:pt>
                <c:pt idx="2">
                  <c:v>0.2005730604492045</c:v>
                </c:pt>
                <c:pt idx="3">
                  <c:v>0.18971358941683952</c:v>
                </c:pt>
                <c:pt idx="4">
                  <c:v>0.19178827231386503</c:v>
                </c:pt>
                <c:pt idx="5">
                  <c:v>0.19203749805340603</c:v>
                </c:pt>
                <c:pt idx="6">
                  <c:v>0.19853603466383429</c:v>
                </c:pt>
                <c:pt idx="7">
                  <c:v>0.19639557114600076</c:v>
                </c:pt>
                <c:pt idx="8">
                  <c:v>0.19431691695359318</c:v>
                </c:pt>
                <c:pt idx="9">
                  <c:v>0.16949352981942986</c:v>
                </c:pt>
                <c:pt idx="10">
                  <c:v>0.18418735331072342</c:v>
                </c:pt>
                <c:pt idx="11">
                  <c:v>0.19303633119231783</c:v>
                </c:pt>
                <c:pt idx="12">
                  <c:v>0.19601408269995654</c:v>
                </c:pt>
                <c:pt idx="13">
                  <c:v>0.19610483523199868</c:v>
                </c:pt>
                <c:pt idx="14">
                  <c:v>0.1948557167876489</c:v>
                </c:pt>
                <c:pt idx="15">
                  <c:v>0.20358828474112456</c:v>
                </c:pt>
                <c:pt idx="16">
                  <c:v>0.20170890006497449</c:v>
                </c:pt>
                <c:pt idx="17">
                  <c:v>0.20662548321178587</c:v>
                </c:pt>
              </c:numCache>
            </c:numRef>
          </c:val>
          <c:extLst xmlns:c16r2="http://schemas.microsoft.com/office/drawing/2015/06/chart">
            <c:ext xmlns:c16="http://schemas.microsoft.com/office/drawing/2014/chart" uri="{C3380CC4-5D6E-409C-BE32-E72D297353CC}">
              <c16:uniqueId val="{00000001-FE4B-4DB1-ADD5-7BF82C40E5D0}"/>
            </c:ext>
          </c:extLst>
        </c:ser>
        <c:ser>
          <c:idx val="1"/>
          <c:order val="1"/>
          <c:tx>
            <c:strRef>
              <c:f>'G23'!$A$3:$B$3</c:f>
              <c:strCache>
                <c:ptCount val="1"/>
                <c:pt idx="0">
                  <c:v>Exports Energy</c:v>
                </c:pt>
              </c:strCache>
            </c:strRef>
          </c:tx>
          <c:spPr>
            <a:solidFill>
              <a:srgbClr val="F9B883"/>
            </a:solidFill>
          </c:spPr>
          <c:invertIfNegative val="0"/>
          <c:cat>
            <c:numRef>
              <c:f>'G23'!$C$1:$T$1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'G23'!$C$3:$T$3</c:f>
              <c:numCache>
                <c:formatCode>0%</c:formatCode>
                <c:ptCount val="18"/>
                <c:pt idx="0">
                  <c:v>8.8837368159422683E-3</c:v>
                </c:pt>
                <c:pt idx="1">
                  <c:v>8.1655720972565321E-3</c:v>
                </c:pt>
                <c:pt idx="2">
                  <c:v>7.5575442947571807E-3</c:v>
                </c:pt>
                <c:pt idx="3">
                  <c:v>7.4064455872631186E-3</c:v>
                </c:pt>
                <c:pt idx="4">
                  <c:v>8.5035114045089854E-3</c:v>
                </c:pt>
                <c:pt idx="5">
                  <c:v>1.1481536662504496E-2</c:v>
                </c:pt>
                <c:pt idx="6">
                  <c:v>1.3078952423259788E-2</c:v>
                </c:pt>
                <c:pt idx="7">
                  <c:v>1.2008448716363786E-2</c:v>
                </c:pt>
                <c:pt idx="8">
                  <c:v>1.5337643923347957E-2</c:v>
                </c:pt>
                <c:pt idx="9">
                  <c:v>9.5965652115086487E-3</c:v>
                </c:pt>
                <c:pt idx="10">
                  <c:v>1.1565241927359896E-2</c:v>
                </c:pt>
                <c:pt idx="11">
                  <c:v>1.4604767172455471E-2</c:v>
                </c:pt>
                <c:pt idx="12">
                  <c:v>1.466293630230505E-2</c:v>
                </c:pt>
                <c:pt idx="13">
                  <c:v>1.3217053366515696E-2</c:v>
                </c:pt>
                <c:pt idx="14">
                  <c:v>1.2535788795519509E-2</c:v>
                </c:pt>
                <c:pt idx="15">
                  <c:v>1.0050344973144497E-2</c:v>
                </c:pt>
                <c:pt idx="16">
                  <c:v>7.9284096334507181E-3</c:v>
                </c:pt>
                <c:pt idx="17">
                  <c:v>9.4977651932170795E-3</c:v>
                </c:pt>
              </c:numCache>
            </c:numRef>
          </c:val>
          <c:extLst xmlns:c16r2="http://schemas.microsoft.com/office/drawing/2015/06/chart">
            <c:ext xmlns:c16="http://schemas.microsoft.com/office/drawing/2014/chart" uri="{C3380CC4-5D6E-409C-BE32-E72D297353CC}">
              <c16:uniqueId val="{00000002-FE4B-4DB1-ADD5-7BF82C40E5D0}"/>
            </c:ext>
          </c:extLst>
        </c:ser>
        <c:ser>
          <c:idx val="2"/>
          <c:order val="2"/>
          <c:tx>
            <c:strRef>
              <c:f>'G23'!$A$4:$B$4</c:f>
              <c:strCache>
                <c:ptCount val="1"/>
                <c:pt idx="0">
                  <c:v>Exports Services</c:v>
                </c:pt>
              </c:strCache>
            </c:strRef>
          </c:tx>
          <c:spPr>
            <a:solidFill>
              <a:srgbClr val="DDB5D5"/>
            </a:solidFill>
          </c:spPr>
          <c:invertIfNegative val="0"/>
          <c:cat>
            <c:numRef>
              <c:f>'G23'!$C$1:$T$1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'G23'!$C$4:$T$4</c:f>
              <c:numCache>
                <c:formatCode>0%</c:formatCode>
                <c:ptCount val="18"/>
                <c:pt idx="0">
                  <c:v>6.5874341346625329E-2</c:v>
                </c:pt>
                <c:pt idx="1">
                  <c:v>6.6414539071642173E-2</c:v>
                </c:pt>
                <c:pt idx="2">
                  <c:v>6.717989405660181E-2</c:v>
                </c:pt>
                <c:pt idx="3">
                  <c:v>6.3999544971195824E-2</c:v>
                </c:pt>
                <c:pt idx="4">
                  <c:v>6.4396646985743711E-2</c:v>
                </c:pt>
                <c:pt idx="5">
                  <c:v>6.6811698817320297E-2</c:v>
                </c:pt>
                <c:pt idx="6">
                  <c:v>6.7735709906820388E-2</c:v>
                </c:pt>
                <c:pt idx="7">
                  <c:v>7.0128741706844688E-2</c:v>
                </c:pt>
                <c:pt idx="8">
                  <c:v>7.1539307260663126E-2</c:v>
                </c:pt>
                <c:pt idx="9">
                  <c:v>6.9265208203583728E-2</c:v>
                </c:pt>
                <c:pt idx="10">
                  <c:v>7.213015558147215E-2</c:v>
                </c:pt>
                <c:pt idx="11">
                  <c:v>7.6572039804330527E-2</c:v>
                </c:pt>
                <c:pt idx="12">
                  <c:v>8.1353370158234073E-2</c:v>
                </c:pt>
                <c:pt idx="13">
                  <c:v>8.432549007197751E-2</c:v>
                </c:pt>
                <c:pt idx="14">
                  <c:v>8.9275339397562062E-2</c:v>
                </c:pt>
                <c:pt idx="15">
                  <c:v>9.2287594067044149E-2</c:v>
                </c:pt>
                <c:pt idx="16">
                  <c:v>9.1917320898442401E-2</c:v>
                </c:pt>
                <c:pt idx="17">
                  <c:v>9.2696373037098712E-2</c:v>
                </c:pt>
              </c:numCache>
            </c:numRef>
          </c:val>
          <c:extLst xmlns:c16r2="http://schemas.microsoft.com/office/drawing/2015/06/chart">
            <c:ext xmlns:c16="http://schemas.microsoft.com/office/drawing/2014/chart" uri="{C3380CC4-5D6E-409C-BE32-E72D297353CC}">
              <c16:uniqueId val="{00000003-FE4B-4DB1-ADD5-7BF82C40E5D0}"/>
            </c:ext>
          </c:extLst>
        </c:ser>
        <c:ser>
          <c:idx val="3"/>
          <c:order val="3"/>
          <c:tx>
            <c:strRef>
              <c:f>'G23'!$A$5:$B$5</c:f>
              <c:strCache>
                <c:ptCount val="1"/>
                <c:pt idx="0">
                  <c:v>Imports Goods w.o. energy</c:v>
                </c:pt>
              </c:strCache>
            </c:strRef>
          </c:tx>
          <c:spPr>
            <a:solidFill>
              <a:srgbClr val="00A0E1"/>
            </a:solidFill>
          </c:spPr>
          <c:invertIfNegative val="0"/>
          <c:cat>
            <c:numRef>
              <c:f>'G23'!$C$1:$T$1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'G23'!$C$5:$T$5</c:f>
              <c:numCache>
                <c:formatCode>0%</c:formatCode>
                <c:ptCount val="18"/>
                <c:pt idx="0">
                  <c:v>-0.20134567103007267</c:v>
                </c:pt>
                <c:pt idx="1">
                  <c:v>-0.19454464568976726</c:v>
                </c:pt>
                <c:pt idx="2">
                  <c:v>-0.18527914466860096</c:v>
                </c:pt>
                <c:pt idx="3">
                  <c:v>-0.17695457193563854</c:v>
                </c:pt>
                <c:pt idx="4">
                  <c:v>-0.18197170806194063</c:v>
                </c:pt>
                <c:pt idx="5">
                  <c:v>-0.18775095319397136</c:v>
                </c:pt>
                <c:pt idx="6">
                  <c:v>-0.19380376657535017</c:v>
                </c:pt>
                <c:pt idx="7">
                  <c:v>-0.19849947614043764</c:v>
                </c:pt>
                <c:pt idx="8">
                  <c:v>-0.19578335508286568</c:v>
                </c:pt>
                <c:pt idx="9">
                  <c:v>-0.17318832826728886</c:v>
                </c:pt>
                <c:pt idx="10">
                  <c:v>-0.18915851137354039</c:v>
                </c:pt>
                <c:pt idx="11">
                  <c:v>-0.20114988711936493</c:v>
                </c:pt>
                <c:pt idx="12">
                  <c:v>-0.19722457827541501</c:v>
                </c:pt>
                <c:pt idx="13">
                  <c:v>-0.1946420466004688</c:v>
                </c:pt>
                <c:pt idx="14">
                  <c:v>-0.19706898195849315</c:v>
                </c:pt>
                <c:pt idx="15">
                  <c:v>-0.2051616788693032</c:v>
                </c:pt>
                <c:pt idx="16">
                  <c:v>-0.20863262866558255</c:v>
                </c:pt>
                <c:pt idx="17">
                  <c:v>-0.21616775690678131</c:v>
                </c:pt>
              </c:numCache>
            </c:numRef>
          </c:val>
          <c:extLst xmlns:c16r2="http://schemas.microsoft.com/office/drawing/2015/06/chart">
            <c:ext xmlns:c16="http://schemas.microsoft.com/office/drawing/2014/chart" uri="{C3380CC4-5D6E-409C-BE32-E72D297353CC}">
              <c16:uniqueId val="{00000004-FE4B-4DB1-ADD5-7BF82C40E5D0}"/>
            </c:ext>
          </c:extLst>
        </c:ser>
        <c:ser>
          <c:idx val="4"/>
          <c:order val="4"/>
          <c:tx>
            <c:strRef>
              <c:f>'G23'!$A$6:$B$6</c:f>
              <c:strCache>
                <c:ptCount val="1"/>
                <c:pt idx="0">
                  <c:v>Imports Energy</c:v>
                </c:pt>
              </c:strCache>
            </c:strRef>
          </c:tx>
          <c:spPr>
            <a:solidFill>
              <a:srgbClr val="F59100"/>
            </a:solidFill>
          </c:spPr>
          <c:invertIfNegative val="0"/>
          <c:cat>
            <c:numRef>
              <c:f>'G23'!$C$1:$T$1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'G23'!$C$6:$T$6</c:f>
              <c:numCache>
                <c:formatCode>0%</c:formatCode>
                <c:ptCount val="18"/>
                <c:pt idx="0">
                  <c:v>-2.4336531210583087E-2</c:v>
                </c:pt>
                <c:pt idx="1">
                  <c:v>-2.2320120920556494E-2</c:v>
                </c:pt>
                <c:pt idx="2">
                  <c:v>-2.0596959748184471E-2</c:v>
                </c:pt>
                <c:pt idx="3">
                  <c:v>-2.0914172491485073E-2</c:v>
                </c:pt>
                <c:pt idx="4">
                  <c:v>-2.4186649327266892E-2</c:v>
                </c:pt>
                <c:pt idx="5">
                  <c:v>-3.1772881327138208E-2</c:v>
                </c:pt>
                <c:pt idx="6">
                  <c:v>-3.6561833962701094E-2</c:v>
                </c:pt>
                <c:pt idx="7">
                  <c:v>-3.3880583714509416E-2</c:v>
                </c:pt>
                <c:pt idx="8">
                  <c:v>-4.2960875937321195E-2</c:v>
                </c:pt>
                <c:pt idx="9">
                  <c:v>-2.8713782429656345E-2</c:v>
                </c:pt>
                <c:pt idx="10">
                  <c:v>-3.426120226192797E-2</c:v>
                </c:pt>
                <c:pt idx="11">
                  <c:v>-4.328184110817837E-2</c:v>
                </c:pt>
                <c:pt idx="12">
                  <c:v>-4.6138843089155321E-2</c:v>
                </c:pt>
                <c:pt idx="13">
                  <c:v>-4.2344353763409878E-2</c:v>
                </c:pt>
                <c:pt idx="14">
                  <c:v>-3.6431423899821604E-2</c:v>
                </c:pt>
                <c:pt idx="15">
                  <c:v>-2.6783634881588334E-2</c:v>
                </c:pt>
                <c:pt idx="16">
                  <c:v>-2.1111763248866537E-2</c:v>
                </c:pt>
                <c:pt idx="17">
                  <c:v>-2.5231084214012586E-2</c:v>
                </c:pt>
              </c:numCache>
            </c:numRef>
          </c:val>
          <c:extLst xmlns:c16r2="http://schemas.microsoft.com/office/drawing/2015/06/chart">
            <c:ext xmlns:c16="http://schemas.microsoft.com/office/drawing/2014/chart" uri="{C3380CC4-5D6E-409C-BE32-E72D297353CC}">
              <c16:uniqueId val="{00000005-FE4B-4DB1-ADD5-7BF82C40E5D0}"/>
            </c:ext>
          </c:extLst>
        </c:ser>
        <c:ser>
          <c:idx val="5"/>
          <c:order val="5"/>
          <c:tx>
            <c:strRef>
              <c:f>'G23'!$A$7:$B$7</c:f>
              <c:strCache>
                <c:ptCount val="1"/>
                <c:pt idx="0">
                  <c:v>Imports Services</c:v>
                </c:pt>
              </c:strCache>
            </c:strRef>
          </c:tx>
          <c:spPr>
            <a:solidFill>
              <a:srgbClr val="BE73AF"/>
            </a:solidFill>
          </c:spPr>
          <c:invertIfNegative val="0"/>
          <c:cat>
            <c:numRef>
              <c:f>'G23'!$C$1:$T$1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'G23'!$C$7:$T$7</c:f>
              <c:numCache>
                <c:formatCode>0%</c:formatCode>
                <c:ptCount val="18"/>
                <c:pt idx="0">
                  <c:v>-5.2345996341096386E-2</c:v>
                </c:pt>
                <c:pt idx="1">
                  <c:v>-5.4503022363801848E-2</c:v>
                </c:pt>
                <c:pt idx="2">
                  <c:v>-5.3727242669078343E-2</c:v>
                </c:pt>
                <c:pt idx="3">
                  <c:v>-5.3047113878623833E-2</c:v>
                </c:pt>
                <c:pt idx="4">
                  <c:v>-5.370485481675967E-2</c:v>
                </c:pt>
                <c:pt idx="5">
                  <c:v>-5.6672555431917349E-2</c:v>
                </c:pt>
                <c:pt idx="6">
                  <c:v>-5.8385761228384472E-2</c:v>
                </c:pt>
                <c:pt idx="7">
                  <c:v>-6.0343022417274482E-2</c:v>
                </c:pt>
                <c:pt idx="8">
                  <c:v>-6.1401159919292507E-2</c:v>
                </c:pt>
                <c:pt idx="9">
                  <c:v>-6.0966013090121896E-2</c:v>
                </c:pt>
                <c:pt idx="10">
                  <c:v>-6.4552785085268363E-2</c:v>
                </c:pt>
                <c:pt idx="11">
                  <c:v>-6.7117867593225508E-2</c:v>
                </c:pt>
                <c:pt idx="12">
                  <c:v>-6.9166737041867016E-2</c:v>
                </c:pt>
                <c:pt idx="13">
                  <c:v>-7.4663150054152E-2</c:v>
                </c:pt>
                <c:pt idx="14">
                  <c:v>-8.2145257737473637E-2</c:v>
                </c:pt>
                <c:pt idx="15">
                  <c:v>-8.7102080027947212E-2</c:v>
                </c:pt>
                <c:pt idx="16">
                  <c:v>-8.7313467661745123E-2</c:v>
                </c:pt>
                <c:pt idx="17">
                  <c:v>-8.585122727830076E-2</c:v>
                </c:pt>
              </c:numCache>
            </c:numRef>
          </c:val>
          <c:extLst xmlns:c16r2="http://schemas.microsoft.com/office/drawing/2015/06/chart">
            <c:ext xmlns:c16="http://schemas.microsoft.com/office/drawing/2014/chart" uri="{C3380CC4-5D6E-409C-BE32-E72D297353CC}">
              <c16:uniqueId val="{00000006-FE4B-4DB1-ADD5-7BF82C40E5D0}"/>
            </c:ext>
          </c:extLst>
        </c:ser>
        <c:ser>
          <c:idx val="6"/>
          <c:order val="6"/>
          <c:tx>
            <c:strRef>
              <c:f>'G23'!$A$8:$B$8</c:f>
              <c:strCache>
                <c:ptCount val="1"/>
                <c:pt idx="0">
                  <c:v>Correction CIF-FOB</c:v>
                </c:pt>
              </c:strCache>
            </c:strRef>
          </c:tx>
          <c:spPr>
            <a:solidFill>
              <a:srgbClr val="142882"/>
            </a:solidFill>
          </c:spPr>
          <c:invertIfNegative val="0"/>
          <c:cat>
            <c:numRef>
              <c:f>'G23'!$C$1:$T$1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'G23'!$C$8:$T$8</c:f>
              <c:numCache>
                <c:formatCode>0%</c:formatCode>
                <c:ptCount val="18"/>
                <c:pt idx="0">
                  <c:v>5.365634035243155E-3</c:v>
                </c:pt>
                <c:pt idx="1">
                  <c:v>4.4330990768430643E-3</c:v>
                </c:pt>
                <c:pt idx="2">
                  <c:v>4.1936726183990844E-3</c:v>
                </c:pt>
                <c:pt idx="3">
                  <c:v>4.0569693609850211E-3</c:v>
                </c:pt>
                <c:pt idx="4">
                  <c:v>5.3017348984958504E-3</c:v>
                </c:pt>
                <c:pt idx="5">
                  <c:v>6.7200704454656391E-3</c:v>
                </c:pt>
                <c:pt idx="6">
                  <c:v>7.0676827813311799E-3</c:v>
                </c:pt>
                <c:pt idx="7">
                  <c:v>7.0480802118102776E-3</c:v>
                </c:pt>
                <c:pt idx="8">
                  <c:v>7.3683007257651654E-3</c:v>
                </c:pt>
                <c:pt idx="9">
                  <c:v>6.5989582849193002E-3</c:v>
                </c:pt>
                <c:pt idx="10">
                  <c:v>7.1774695294766827E-3</c:v>
                </c:pt>
                <c:pt idx="11">
                  <c:v>7.8571019093272385E-3</c:v>
                </c:pt>
                <c:pt idx="12">
                  <c:v>7.5399300269436481E-3</c:v>
                </c:pt>
                <c:pt idx="13">
                  <c:v>7.6563783393924683E-3</c:v>
                </c:pt>
                <c:pt idx="14">
                  <c:v>7.5245433803229648E-3</c:v>
                </c:pt>
                <c:pt idx="15">
                  <c:v>7.4566782142909127E-3</c:v>
                </c:pt>
                <c:pt idx="16">
                  <c:v>7.3235369080055009E-3</c:v>
                </c:pt>
                <c:pt idx="17">
                  <c:v>7.4071746832151033E-3</c:v>
                </c:pt>
              </c:numCache>
            </c:numRef>
          </c:val>
          <c:extLst xmlns:c16r2="http://schemas.microsoft.com/office/drawing/2015/06/chart">
            <c:ext xmlns:c16="http://schemas.microsoft.com/office/drawing/2014/chart" uri="{C3380CC4-5D6E-409C-BE32-E72D297353CC}">
              <c16:uniqueId val="{00000007-FE4B-4DB1-ADD5-7BF82C40E5D0}"/>
            </c:ext>
          </c:extLst>
        </c:ser>
        <c:dLbls>
          <c:showLegendKey val="0"/>
          <c:showVal val="0"/>
          <c:showCatName val="0"/>
          <c:showSerName val="0"/>
          <c:showPercent val="0"/>
          <c:showBubbleSize val="0"/>
        </c:dLbls>
        <c:gapWidth val="150"/>
        <c:overlap val="100"/>
        <c:axId val="113741184"/>
        <c:axId val="113759360"/>
      </c:barChart>
      <c:catAx>
        <c:axId val="113741184"/>
        <c:scaling>
          <c:orientation val="minMax"/>
        </c:scaling>
        <c:delete val="0"/>
        <c:axPos val="b"/>
        <c:numFmt formatCode="General" sourceLinked="1"/>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13759360"/>
        <c:crosses val="autoZero"/>
        <c:auto val="1"/>
        <c:lblAlgn val="ctr"/>
        <c:lblOffset val="100"/>
        <c:noMultiLvlLbl val="0"/>
      </c:catAx>
      <c:valAx>
        <c:axId val="113759360"/>
        <c:scaling>
          <c:orientation val="minMax"/>
        </c:scaling>
        <c:delete val="0"/>
        <c:axPos val="l"/>
        <c:majorGridlines/>
        <c:numFmt formatCode="0%" sourceLinked="1"/>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13741184"/>
        <c:crosses val="autoZero"/>
        <c:crossBetween val="between"/>
      </c:valAx>
    </c:plotArea>
    <c:legend>
      <c:legendPos val="b"/>
      <c:layout>
        <c:manualLayout>
          <c:xMode val="edge"/>
          <c:yMode val="edge"/>
          <c:x val="6.4615805875429339E-2"/>
          <c:y val="0.85574455361871671"/>
          <c:w val="0.91584205481714998"/>
          <c:h val="0.1317025557981752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'G24 - volume'!$A$2</c:f>
              <c:strCache>
                <c:ptCount val="1"/>
                <c:pt idx="0">
                  <c:v>Austria</c:v>
                </c:pt>
              </c:strCache>
            </c:strRef>
          </c:tx>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volume'!$B$2:$AN$2</c:f>
              <c:numCache>
                <c:formatCode>General</c:formatCode>
                <c:ptCount val="39"/>
                <c:pt idx="0">
                  <c:v>1.2875688176430335E-2</c:v>
                </c:pt>
                <c:pt idx="1">
                  <c:v>1.2757782483746826E-2</c:v>
                </c:pt>
                <c:pt idx="2">
                  <c:v>1.2919224070762502E-2</c:v>
                </c:pt>
                <c:pt idx="3">
                  <c:v>1.3065738490780182E-2</c:v>
                </c:pt>
                <c:pt idx="4">
                  <c:v>1.3161161882960303E-2</c:v>
                </c:pt>
                <c:pt idx="5">
                  <c:v>1.3908654368546545E-2</c:v>
                </c:pt>
                <c:pt idx="6">
                  <c:v>1.3017228416174278E-2</c:v>
                </c:pt>
                <c:pt idx="7">
                  <c:v>1.2883732985813473E-2</c:v>
                </c:pt>
                <c:pt idx="8">
                  <c:v>1.2953160634763353E-2</c:v>
                </c:pt>
                <c:pt idx="9">
                  <c:v>1.3346347949641813E-2</c:v>
                </c:pt>
                <c:pt idx="10">
                  <c:v>1.3392241216644511E-2</c:v>
                </c:pt>
                <c:pt idx="11">
                  <c:v>1.3027976643421275E-2</c:v>
                </c:pt>
                <c:pt idx="12">
                  <c:v>1.2373993617472129E-2</c:v>
                </c:pt>
                <c:pt idx="13">
                  <c:v>1.1626389314472551E-2</c:v>
                </c:pt>
                <c:pt idx="14">
                  <c:v>1.1355542448735181E-2</c:v>
                </c:pt>
                <c:pt idx="15">
                  <c:v>1.115795639014509E-2</c:v>
                </c:pt>
                <c:pt idx="16">
                  <c:v>1.0990482552731162E-2</c:v>
                </c:pt>
                <c:pt idx="17">
                  <c:v>1.1093743466358405E-2</c:v>
                </c:pt>
                <c:pt idx="18">
                  <c:v>1.1500267400904788E-2</c:v>
                </c:pt>
                <c:pt idx="19">
                  <c:v>1.1677103882491355E-2</c:v>
                </c:pt>
                <c:pt idx="20">
                  <c:v>1.1882322794717919E-2</c:v>
                </c:pt>
                <c:pt idx="21">
                  <c:v>1.2423190118364062E-2</c:v>
                </c:pt>
                <c:pt idx="22">
                  <c:v>1.2497331063856823E-2</c:v>
                </c:pt>
                <c:pt idx="23">
                  <c:v>1.1949730383471491E-2</c:v>
                </c:pt>
                <c:pt idx="24">
                  <c:v>1.1641691711453548E-2</c:v>
                </c:pt>
                <c:pt idx="25">
                  <c:v>1.1553443477892941E-2</c:v>
                </c:pt>
                <c:pt idx="26">
                  <c:v>1.1469602408752697E-2</c:v>
                </c:pt>
                <c:pt idx="27">
                  <c:v>1.1424833482185783E-2</c:v>
                </c:pt>
                <c:pt idx="28">
                  <c:v>1.1195234020281148E-2</c:v>
                </c:pt>
                <c:pt idx="29">
                  <c:v>1.0787466859865686E-2</c:v>
                </c:pt>
                <c:pt idx="30">
                  <c:v>1.0778717932619298E-2</c:v>
                </c:pt>
                <c:pt idx="31">
                  <c:v>1.0683515218148011E-2</c:v>
                </c:pt>
                <c:pt idx="32">
                  <c:v>1.0513098372144569E-2</c:v>
                </c:pt>
                <c:pt idx="33">
                  <c:v>1.0180674231176622E-2</c:v>
                </c:pt>
                <c:pt idx="34">
                  <c:v>1.0093513314868656E-2</c:v>
                </c:pt>
                <c:pt idx="35">
                  <c:v>1.0117723911247796E-2</c:v>
                </c:pt>
                <c:pt idx="36">
                  <c:v>1.0155002221323928E-2</c:v>
                </c:pt>
                <c:pt idx="37">
                  <c:v>1.0130076424889134E-2</c:v>
                </c:pt>
                <c:pt idx="38">
                  <c:v>1.0151236502923044E-2</c:v>
                </c:pt>
              </c:numCache>
            </c:numRef>
          </c:val>
          <c:smooth val="0"/>
          <c:extLst xmlns:c16r2="http://schemas.microsoft.com/office/drawing/2015/06/chart">
            <c:ext xmlns:c16="http://schemas.microsoft.com/office/drawing/2014/chart" uri="{C3380CC4-5D6E-409C-BE32-E72D297353CC}">
              <c16:uniqueId val="{00000000-5D7C-45A7-9FE1-647A1B790137}"/>
            </c:ext>
          </c:extLst>
        </c:ser>
        <c:ser>
          <c:idx val="1"/>
          <c:order val="1"/>
          <c:tx>
            <c:strRef>
              <c:f>'G24 - volume'!$A$3</c:f>
              <c:strCache>
                <c:ptCount val="1"/>
                <c:pt idx="0">
                  <c:v>Belgium</c:v>
                </c:pt>
              </c:strCache>
            </c:strRef>
          </c:tx>
          <c:spPr>
            <a:ln>
              <a:solidFill>
                <a:srgbClr val="B2B2B2"/>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volume'!$B$3:$AN$3</c:f>
              <c:numCache>
                <c:formatCode>General</c:formatCode>
                <c:ptCount val="39"/>
                <c:pt idx="0">
                  <c:v>2.7819111714018185E-2</c:v>
                </c:pt>
                <c:pt idx="1">
                  <c:v>2.7172267424893728E-2</c:v>
                </c:pt>
                <c:pt idx="2">
                  <c:v>2.830477302379765E-2</c:v>
                </c:pt>
                <c:pt idx="3">
                  <c:v>2.8919583188120174E-2</c:v>
                </c:pt>
                <c:pt idx="4">
                  <c:v>2.8633708958219258E-2</c:v>
                </c:pt>
                <c:pt idx="5">
                  <c:v>2.7865432281472226E-2</c:v>
                </c:pt>
                <c:pt idx="6">
                  <c:v>2.7924976499967048E-2</c:v>
                </c:pt>
                <c:pt idx="7">
                  <c:v>2.8048584449212415E-2</c:v>
                </c:pt>
                <c:pt idx="8">
                  <c:v>2.8558127999161066E-2</c:v>
                </c:pt>
                <c:pt idx="9">
                  <c:v>2.8788191976035066E-2</c:v>
                </c:pt>
                <c:pt idx="10">
                  <c:v>2.7823378272217696E-2</c:v>
                </c:pt>
                <c:pt idx="11">
                  <c:v>2.7097643606164019E-2</c:v>
                </c:pt>
                <c:pt idx="12">
                  <c:v>2.6333687736092241E-2</c:v>
                </c:pt>
                <c:pt idx="13">
                  <c:v>2.5232031200279493E-2</c:v>
                </c:pt>
                <c:pt idx="14">
                  <c:v>2.5259712845127433E-2</c:v>
                </c:pt>
                <c:pt idx="15">
                  <c:v>2.430773761964607E-2</c:v>
                </c:pt>
                <c:pt idx="16">
                  <c:v>2.4036141106249645E-2</c:v>
                </c:pt>
                <c:pt idx="17">
                  <c:v>2.3910151584324486E-2</c:v>
                </c:pt>
                <c:pt idx="18">
                  <c:v>2.3923094967378353E-2</c:v>
                </c:pt>
                <c:pt idx="19">
                  <c:v>2.4021834128942182E-2</c:v>
                </c:pt>
                <c:pt idx="20">
                  <c:v>2.405778934719394E-2</c:v>
                </c:pt>
                <c:pt idx="21">
                  <c:v>2.3944100262695975E-2</c:v>
                </c:pt>
                <c:pt idx="22">
                  <c:v>2.4016725384641918E-2</c:v>
                </c:pt>
                <c:pt idx="23">
                  <c:v>2.3129452290260151E-2</c:v>
                </c:pt>
                <c:pt idx="24">
                  <c:v>2.2199873418778601E-2</c:v>
                </c:pt>
                <c:pt idx="25">
                  <c:v>2.1602621717493182E-2</c:v>
                </c:pt>
                <c:pt idx="26">
                  <c:v>2.0800457712098524E-2</c:v>
                </c:pt>
                <c:pt idx="27">
                  <c:v>2.0435946922698379E-2</c:v>
                </c:pt>
                <c:pt idx="28">
                  <c:v>2.0147341868499345E-2</c:v>
                </c:pt>
                <c:pt idx="29">
                  <c:v>2.0263390544713232E-2</c:v>
                </c:pt>
                <c:pt idx="30">
                  <c:v>1.9908646460333239E-2</c:v>
                </c:pt>
                <c:pt idx="31">
                  <c:v>1.9800892708520527E-2</c:v>
                </c:pt>
                <c:pt idx="32">
                  <c:v>1.9254003946371431E-2</c:v>
                </c:pt>
                <c:pt idx="33">
                  <c:v>1.8711381080753507E-2</c:v>
                </c:pt>
                <c:pt idx="34">
                  <c:v>1.893087568859312E-2</c:v>
                </c:pt>
                <c:pt idx="35">
                  <c:v>1.9005180179774477E-2</c:v>
                </c:pt>
                <c:pt idx="36">
                  <c:v>1.995366886436839E-2</c:v>
                </c:pt>
                <c:pt idx="37">
                  <c:v>1.9923235897033549E-2</c:v>
                </c:pt>
                <c:pt idx="38">
                  <c:v>1.9876627712737453E-2</c:v>
                </c:pt>
              </c:numCache>
            </c:numRef>
          </c:val>
          <c:smooth val="0"/>
          <c:extLst xmlns:c16r2="http://schemas.microsoft.com/office/drawing/2015/06/chart">
            <c:ext xmlns:c16="http://schemas.microsoft.com/office/drawing/2014/chart" uri="{C3380CC4-5D6E-409C-BE32-E72D297353CC}">
              <c16:uniqueId val="{00000001-5D7C-45A7-9FE1-647A1B790137}"/>
            </c:ext>
          </c:extLst>
        </c:ser>
        <c:ser>
          <c:idx val="2"/>
          <c:order val="2"/>
          <c:tx>
            <c:strRef>
              <c:f>'G24 - volume'!$A$4</c:f>
              <c:strCache>
                <c:ptCount val="1"/>
                <c:pt idx="0">
                  <c:v>France</c:v>
                </c:pt>
              </c:strCache>
            </c:strRef>
          </c:tx>
          <c:spPr>
            <a:ln>
              <a:solidFill>
                <a:srgbClr val="00A0E1"/>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volume'!$B$4:$AN$4</c:f>
              <c:numCache>
                <c:formatCode>General</c:formatCode>
                <c:ptCount val="39"/>
                <c:pt idx="0">
                  <c:v>5.1617821735953674E-2</c:v>
                </c:pt>
                <c:pt idx="1">
                  <c:v>5.1171824899255237E-2</c:v>
                </c:pt>
                <c:pt idx="2">
                  <c:v>5.1275077228858018E-2</c:v>
                </c:pt>
                <c:pt idx="3">
                  <c:v>5.3522828460587216E-2</c:v>
                </c:pt>
                <c:pt idx="4">
                  <c:v>5.3190925810939239E-2</c:v>
                </c:pt>
                <c:pt idx="5">
                  <c:v>5.2691782617131609E-2</c:v>
                </c:pt>
                <c:pt idx="6">
                  <c:v>5.0849351328543069E-2</c:v>
                </c:pt>
                <c:pt idx="7">
                  <c:v>5.000299320206042E-2</c:v>
                </c:pt>
                <c:pt idx="8">
                  <c:v>5.0394167035333837E-2</c:v>
                </c:pt>
                <c:pt idx="9">
                  <c:v>5.1596991571560322E-2</c:v>
                </c:pt>
                <c:pt idx="10">
                  <c:v>4.9729998630094092E-2</c:v>
                </c:pt>
                <c:pt idx="11">
                  <c:v>4.9802936105531027E-2</c:v>
                </c:pt>
                <c:pt idx="12">
                  <c:v>4.9405440949781415E-2</c:v>
                </c:pt>
                <c:pt idx="13">
                  <c:v>4.7848528547419181E-2</c:v>
                </c:pt>
                <c:pt idx="14">
                  <c:v>4.7810123108834646E-2</c:v>
                </c:pt>
                <c:pt idx="15">
                  <c:v>4.7739881084603267E-2</c:v>
                </c:pt>
                <c:pt idx="16">
                  <c:v>4.6796370485044772E-2</c:v>
                </c:pt>
                <c:pt idx="17">
                  <c:v>4.8122869683653612E-2</c:v>
                </c:pt>
                <c:pt idx="18">
                  <c:v>5.0229822478753072E-2</c:v>
                </c:pt>
                <c:pt idx="19">
                  <c:v>5.0384915981727452E-2</c:v>
                </c:pt>
                <c:pt idx="20">
                  <c:v>5.0852921732492964E-2</c:v>
                </c:pt>
                <c:pt idx="21">
                  <c:v>5.2041126729800671E-2</c:v>
                </c:pt>
                <c:pt idx="22">
                  <c:v>5.1296464406590594E-2</c:v>
                </c:pt>
                <c:pt idx="23">
                  <c:v>4.8216469243465468E-2</c:v>
                </c:pt>
                <c:pt idx="24">
                  <c:v>4.5705598297096743E-2</c:v>
                </c:pt>
                <c:pt idx="25">
                  <c:v>4.408206730610971E-2</c:v>
                </c:pt>
                <c:pt idx="26">
                  <c:v>4.2876137539682391E-2</c:v>
                </c:pt>
                <c:pt idx="27">
                  <c:v>4.0989704785211543E-2</c:v>
                </c:pt>
                <c:pt idx="28">
                  <c:v>3.9747218852946388E-2</c:v>
                </c:pt>
                <c:pt idx="29">
                  <c:v>3.9391537013523541E-2</c:v>
                </c:pt>
                <c:pt idx="30">
                  <c:v>3.802091069293223E-2</c:v>
                </c:pt>
                <c:pt idx="31">
                  <c:v>3.7785623582292607E-2</c:v>
                </c:pt>
                <c:pt idx="32">
                  <c:v>3.771602460123983E-2</c:v>
                </c:pt>
                <c:pt idx="33">
                  <c:v>3.7094119571157408E-2</c:v>
                </c:pt>
                <c:pt idx="34">
                  <c:v>3.6876850528631863E-2</c:v>
                </c:pt>
                <c:pt idx="35">
                  <c:v>3.7350121518316973E-2</c:v>
                </c:pt>
                <c:pt idx="36">
                  <c:v>3.6977294045963706E-2</c:v>
                </c:pt>
                <c:pt idx="37">
                  <c:v>3.6817517958590486E-2</c:v>
                </c:pt>
                <c:pt idx="38">
                  <c:v>3.6672746837347232E-2</c:v>
                </c:pt>
              </c:numCache>
            </c:numRef>
          </c:val>
          <c:smooth val="0"/>
          <c:extLst xmlns:c16r2="http://schemas.microsoft.com/office/drawing/2015/06/chart">
            <c:ext xmlns:c16="http://schemas.microsoft.com/office/drawing/2014/chart" uri="{C3380CC4-5D6E-409C-BE32-E72D297353CC}">
              <c16:uniqueId val="{00000002-5D7C-45A7-9FE1-647A1B790137}"/>
            </c:ext>
          </c:extLst>
        </c:ser>
        <c:ser>
          <c:idx val="3"/>
          <c:order val="3"/>
          <c:tx>
            <c:strRef>
              <c:f>'G24 - volume'!$A$5</c:f>
              <c:strCache>
                <c:ptCount val="1"/>
                <c:pt idx="0">
                  <c:v>Germany</c:v>
                </c:pt>
              </c:strCache>
            </c:strRef>
          </c:tx>
          <c:spPr>
            <a:ln>
              <a:solidFill>
                <a:srgbClr val="142882"/>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volume'!$B$5:$AN$5</c:f>
              <c:numCache>
                <c:formatCode>General</c:formatCode>
                <c:ptCount val="39"/>
                <c:pt idx="11">
                  <c:v>8.6929249532854289E-2</c:v>
                </c:pt>
                <c:pt idx="12">
                  <c:v>8.0475029649702129E-2</c:v>
                </c:pt>
                <c:pt idx="13">
                  <c:v>7.2782101774561805E-2</c:v>
                </c:pt>
                <c:pt idx="14">
                  <c:v>7.2595786418960612E-2</c:v>
                </c:pt>
                <c:pt idx="15">
                  <c:v>7.1119380281938899E-2</c:v>
                </c:pt>
                <c:pt idx="16">
                  <c:v>7.0993606588484762E-2</c:v>
                </c:pt>
                <c:pt idx="17">
                  <c:v>7.2545434888993759E-2</c:v>
                </c:pt>
                <c:pt idx="18">
                  <c:v>7.4547960647548303E-2</c:v>
                </c:pt>
                <c:pt idx="19">
                  <c:v>7.4849915428920777E-2</c:v>
                </c:pt>
                <c:pt idx="20">
                  <c:v>7.6392609617985885E-2</c:v>
                </c:pt>
                <c:pt idx="21">
                  <c:v>8.037226569819915E-2</c:v>
                </c:pt>
                <c:pt idx="22">
                  <c:v>8.109395945140048E-2</c:v>
                </c:pt>
                <c:pt idx="23">
                  <c:v>7.8294692518237508E-2</c:v>
                </c:pt>
                <c:pt idx="24">
                  <c:v>7.8056369740059792E-2</c:v>
                </c:pt>
                <c:pt idx="25">
                  <c:v>7.7362634350488693E-2</c:v>
                </c:pt>
                <c:pt idx="26">
                  <c:v>7.9818461990892431E-2</c:v>
                </c:pt>
                <c:pt idx="27">
                  <c:v>8.135398883246571E-2</c:v>
                </c:pt>
                <c:pt idx="28">
                  <c:v>7.9867073630726496E-2</c:v>
                </c:pt>
                <c:pt idx="29">
                  <c:v>7.6046858926958366E-2</c:v>
                </c:pt>
                <c:pt idx="30">
                  <c:v>7.7310287681820328E-2</c:v>
                </c:pt>
                <c:pt idx="31">
                  <c:v>7.8136354083053E-2</c:v>
                </c:pt>
                <c:pt idx="32">
                  <c:v>7.8360531694193214E-2</c:v>
                </c:pt>
                <c:pt idx="33">
                  <c:v>7.6907156308158309E-2</c:v>
                </c:pt>
                <c:pt idx="34">
                  <c:v>7.739307963991264E-2</c:v>
                </c:pt>
                <c:pt idx="35">
                  <c:v>7.8610394465585112E-2</c:v>
                </c:pt>
                <c:pt idx="36">
                  <c:v>7.8315548267422583E-2</c:v>
                </c:pt>
                <c:pt idx="37">
                  <c:v>7.845093876611188E-2</c:v>
                </c:pt>
                <c:pt idx="38">
                  <c:v>7.7574878531074962E-2</c:v>
                </c:pt>
              </c:numCache>
            </c:numRef>
          </c:val>
          <c:smooth val="0"/>
          <c:extLst xmlns:c16r2="http://schemas.microsoft.com/office/drawing/2015/06/chart">
            <c:ext xmlns:c16="http://schemas.microsoft.com/office/drawing/2014/chart" uri="{C3380CC4-5D6E-409C-BE32-E72D297353CC}">
              <c16:uniqueId val="{00000003-5D7C-45A7-9FE1-647A1B790137}"/>
            </c:ext>
          </c:extLst>
        </c:ser>
        <c:ser>
          <c:idx val="4"/>
          <c:order val="4"/>
          <c:tx>
            <c:strRef>
              <c:f>'G24 - volume'!$A$6</c:f>
              <c:strCache>
                <c:ptCount val="1"/>
                <c:pt idx="0">
                  <c:v>Italy</c:v>
                </c:pt>
              </c:strCache>
            </c:strRef>
          </c:tx>
          <c:spPr>
            <a:ln>
              <a:solidFill>
                <a:srgbClr val="F59100"/>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volume'!$B$6:$AN$6</c:f>
              <c:numCache>
                <c:formatCode>General</c:formatCode>
                <c:ptCount val="39"/>
                <c:pt idx="0">
                  <c:v>4.8751726565021969E-2</c:v>
                </c:pt>
                <c:pt idx="1">
                  <c:v>4.8575253260125968E-2</c:v>
                </c:pt>
                <c:pt idx="2">
                  <c:v>4.8454606378546088E-2</c:v>
                </c:pt>
                <c:pt idx="3">
                  <c:v>5.0340594892407421E-2</c:v>
                </c:pt>
                <c:pt idx="4">
                  <c:v>5.0272642284751666E-2</c:v>
                </c:pt>
                <c:pt idx="5">
                  <c:v>5.0629378692837852E-2</c:v>
                </c:pt>
                <c:pt idx="6">
                  <c:v>5.0421952320520699E-2</c:v>
                </c:pt>
                <c:pt idx="7">
                  <c:v>4.9790777639569364E-2</c:v>
                </c:pt>
                <c:pt idx="8">
                  <c:v>4.8789006874660153E-2</c:v>
                </c:pt>
                <c:pt idx="9">
                  <c:v>4.9579984457846185E-2</c:v>
                </c:pt>
                <c:pt idx="10">
                  <c:v>4.8756979079759837E-2</c:v>
                </c:pt>
                <c:pt idx="11">
                  <c:v>4.5090105722050029E-2</c:v>
                </c:pt>
                <c:pt idx="12">
                  <c:v>4.5124414810017804E-2</c:v>
                </c:pt>
                <c:pt idx="13">
                  <c:v>4.7238303726248231E-2</c:v>
                </c:pt>
                <c:pt idx="14">
                  <c:v>4.8132135282071026E-2</c:v>
                </c:pt>
                <c:pt idx="15">
                  <c:v>4.9830467411759075E-2</c:v>
                </c:pt>
                <c:pt idx="16">
                  <c:v>4.7305316483129037E-2</c:v>
                </c:pt>
                <c:pt idx="17">
                  <c:v>4.527293208964317E-2</c:v>
                </c:pt>
                <c:pt idx="18">
                  <c:v>4.4490439401755066E-2</c:v>
                </c:pt>
                <c:pt idx="19">
                  <c:v>4.199731746436576E-2</c:v>
                </c:pt>
                <c:pt idx="20">
                  <c:v>4.2235590327644019E-2</c:v>
                </c:pt>
                <c:pt idx="21">
                  <c:v>4.2867723963767014E-2</c:v>
                </c:pt>
                <c:pt idx="22">
                  <c:v>4.045941205876552E-2</c:v>
                </c:pt>
                <c:pt idx="23">
                  <c:v>3.7777139736497385E-2</c:v>
                </c:pt>
                <c:pt idx="24">
                  <c:v>3.5996094375726685E-2</c:v>
                </c:pt>
                <c:pt idx="25">
                  <c:v>3.4771761022900485E-2</c:v>
                </c:pt>
                <c:pt idx="26">
                  <c:v>3.4536232885953484E-2</c:v>
                </c:pt>
                <c:pt idx="27">
                  <c:v>3.3867292581657368E-2</c:v>
                </c:pt>
                <c:pt idx="28">
                  <c:v>3.1742693767944793E-2</c:v>
                </c:pt>
                <c:pt idx="29">
                  <c:v>2.8931640516234276E-2</c:v>
                </c:pt>
                <c:pt idx="30">
                  <c:v>2.8688109221630606E-2</c:v>
                </c:pt>
                <c:pt idx="31">
                  <c:v>2.8362148943776675E-2</c:v>
                </c:pt>
                <c:pt idx="32">
                  <c:v>2.8047265851124954E-2</c:v>
                </c:pt>
                <c:pt idx="33">
                  <c:v>2.7266193482225858E-2</c:v>
                </c:pt>
                <c:pt idx="34">
                  <c:v>2.6847360645651179E-2</c:v>
                </c:pt>
                <c:pt idx="35">
                  <c:v>2.7129298480685286E-2</c:v>
                </c:pt>
                <c:pt idx="36">
                  <c:v>2.7145605136512339E-2</c:v>
                </c:pt>
                <c:pt idx="37">
                  <c:v>2.7367820451311954E-2</c:v>
                </c:pt>
                <c:pt idx="38">
                  <c:v>2.6453234271534478E-2</c:v>
                </c:pt>
              </c:numCache>
            </c:numRef>
          </c:val>
          <c:smooth val="0"/>
          <c:extLst xmlns:c16r2="http://schemas.microsoft.com/office/drawing/2015/06/chart">
            <c:ext xmlns:c16="http://schemas.microsoft.com/office/drawing/2014/chart" uri="{C3380CC4-5D6E-409C-BE32-E72D297353CC}">
              <c16:uniqueId val="{00000004-5D7C-45A7-9FE1-647A1B790137}"/>
            </c:ext>
          </c:extLst>
        </c:ser>
        <c:ser>
          <c:idx val="5"/>
          <c:order val="5"/>
          <c:tx>
            <c:strRef>
              <c:f>'G24 - volume'!$A$7</c:f>
              <c:strCache>
                <c:ptCount val="1"/>
                <c:pt idx="0">
                  <c:v>Netherlands</c:v>
                </c:pt>
              </c:strCache>
            </c:strRef>
          </c:tx>
          <c:spPr>
            <a:ln>
              <a:solidFill>
                <a:srgbClr val="64B43C"/>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volume'!$B$7:$AN$7</c:f>
              <c:numCache>
                <c:formatCode>General</c:formatCode>
                <c:ptCount val="39"/>
                <c:pt idx="0">
                  <c:v>3.649164113434937E-2</c:v>
                </c:pt>
                <c:pt idx="1">
                  <c:v>3.4963746709799369E-2</c:v>
                </c:pt>
                <c:pt idx="2">
                  <c:v>3.5279282009136902E-2</c:v>
                </c:pt>
                <c:pt idx="3">
                  <c:v>3.6243301962038281E-2</c:v>
                </c:pt>
                <c:pt idx="4">
                  <c:v>3.6315087534043257E-2</c:v>
                </c:pt>
                <c:pt idx="5">
                  <c:v>3.7032788438586296E-2</c:v>
                </c:pt>
                <c:pt idx="6">
                  <c:v>3.7100699318654527E-2</c:v>
                </c:pt>
                <c:pt idx="7">
                  <c:v>3.6740660256635492E-2</c:v>
                </c:pt>
                <c:pt idx="8">
                  <c:v>3.6886778447472859E-2</c:v>
                </c:pt>
                <c:pt idx="9">
                  <c:v>3.7342344437839389E-2</c:v>
                </c:pt>
                <c:pt idx="10">
                  <c:v>3.6465172215268224E-2</c:v>
                </c:pt>
                <c:pt idx="11">
                  <c:v>3.6738068331501728E-2</c:v>
                </c:pt>
                <c:pt idx="12">
                  <c:v>3.5453403156067625E-2</c:v>
                </c:pt>
                <c:pt idx="13">
                  <c:v>3.5475246852139458E-2</c:v>
                </c:pt>
                <c:pt idx="14">
                  <c:v>3.5625864737851239E-2</c:v>
                </c:pt>
                <c:pt idx="15">
                  <c:v>3.5660538873573525E-2</c:v>
                </c:pt>
                <c:pt idx="16">
                  <c:v>3.5036838094518602E-2</c:v>
                </c:pt>
                <c:pt idx="17">
                  <c:v>3.5130323424770675E-2</c:v>
                </c:pt>
                <c:pt idx="18">
                  <c:v>3.5867989119085161E-2</c:v>
                </c:pt>
                <c:pt idx="19">
                  <c:v>3.7293517729144271E-2</c:v>
                </c:pt>
                <c:pt idx="20">
                  <c:v>3.7444741047860643E-2</c:v>
                </c:pt>
                <c:pt idx="21">
                  <c:v>3.7667922341051652E-2</c:v>
                </c:pt>
                <c:pt idx="22">
                  <c:v>3.6679679330458126E-2</c:v>
                </c:pt>
                <c:pt idx="23">
                  <c:v>3.5496582882772382E-2</c:v>
                </c:pt>
                <c:pt idx="24">
                  <c:v>3.4532207916935329E-2</c:v>
                </c:pt>
                <c:pt idx="25">
                  <c:v>3.3857777620693391E-2</c:v>
                </c:pt>
                <c:pt idx="26">
                  <c:v>3.3303392168069781E-2</c:v>
                </c:pt>
                <c:pt idx="27">
                  <c:v>3.2606532002378612E-2</c:v>
                </c:pt>
                <c:pt idx="28">
                  <c:v>3.2113764074896287E-2</c:v>
                </c:pt>
                <c:pt idx="29">
                  <c:v>3.2587627995941608E-2</c:v>
                </c:pt>
                <c:pt idx="30">
                  <c:v>3.1796402575267724E-2</c:v>
                </c:pt>
                <c:pt idx="31">
                  <c:v>3.1166748909849811E-2</c:v>
                </c:pt>
                <c:pt idx="32">
                  <c:v>3.1184529105120769E-2</c:v>
                </c:pt>
                <c:pt idx="33">
                  <c:v>3.0822407680246397E-2</c:v>
                </c:pt>
                <c:pt idx="34">
                  <c:v>3.0988570807288902E-2</c:v>
                </c:pt>
                <c:pt idx="35">
                  <c:v>3.2266346681465795E-2</c:v>
                </c:pt>
                <c:pt idx="36">
                  <c:v>3.1957304972455074E-2</c:v>
                </c:pt>
                <c:pt idx="37">
                  <c:v>3.2096992089230121E-2</c:v>
                </c:pt>
                <c:pt idx="38">
                  <c:v>3.1782309242782081E-2</c:v>
                </c:pt>
              </c:numCache>
            </c:numRef>
          </c:val>
          <c:smooth val="0"/>
          <c:extLst xmlns:c16r2="http://schemas.microsoft.com/office/drawing/2015/06/chart">
            <c:ext xmlns:c16="http://schemas.microsoft.com/office/drawing/2014/chart" uri="{C3380CC4-5D6E-409C-BE32-E72D297353CC}">
              <c16:uniqueId val="{00000005-5D7C-45A7-9FE1-647A1B790137}"/>
            </c:ext>
          </c:extLst>
        </c:ser>
        <c:ser>
          <c:idx val="6"/>
          <c:order val="6"/>
          <c:tx>
            <c:strRef>
              <c:f>'G24 - volume'!$A$8</c:f>
              <c:strCache>
                <c:ptCount val="1"/>
                <c:pt idx="0">
                  <c:v>Spain</c:v>
                </c:pt>
              </c:strCache>
            </c:strRef>
          </c:tx>
          <c:spPr>
            <a:ln>
              <a:solidFill>
                <a:srgbClr val="BE73AF"/>
              </a:solidFill>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volume'!$B$8:$AN$8</c:f>
              <c:numCache>
                <c:formatCode>General</c:formatCode>
                <c:ptCount val="39"/>
                <c:pt idx="0">
                  <c:v>1.7582991368361126E-2</c:v>
                </c:pt>
                <c:pt idx="1">
                  <c:v>1.8485063170850032E-2</c:v>
                </c:pt>
                <c:pt idx="2">
                  <c:v>1.9779066986562097E-2</c:v>
                </c:pt>
                <c:pt idx="3">
                  <c:v>2.158448887337824E-2</c:v>
                </c:pt>
                <c:pt idx="4">
                  <c:v>2.2488000921661207E-2</c:v>
                </c:pt>
                <c:pt idx="5">
                  <c:v>2.1958014041193272E-2</c:v>
                </c:pt>
                <c:pt idx="6">
                  <c:v>2.1467826581848187E-2</c:v>
                </c:pt>
                <c:pt idx="7">
                  <c:v>2.1625110853374676E-2</c:v>
                </c:pt>
                <c:pt idx="8">
                  <c:v>2.0849593025061897E-2</c:v>
                </c:pt>
                <c:pt idx="9">
                  <c:v>1.9710987910911904E-2</c:v>
                </c:pt>
                <c:pt idx="10">
                  <c:v>1.9072316320823995E-2</c:v>
                </c:pt>
                <c:pt idx="11">
                  <c:v>1.9511508075902604E-2</c:v>
                </c:pt>
                <c:pt idx="12">
                  <c:v>1.9663171417537647E-2</c:v>
                </c:pt>
                <c:pt idx="13">
                  <c:v>2.0407812183819297E-2</c:v>
                </c:pt>
                <c:pt idx="14">
                  <c:v>2.2003482418493991E-2</c:v>
                </c:pt>
                <c:pt idx="15">
                  <c:v>2.206306860058754E-2</c:v>
                </c:pt>
                <c:pt idx="16">
                  <c:v>2.2832283091394998E-2</c:v>
                </c:pt>
                <c:pt idx="17">
                  <c:v>2.3787660509160188E-2</c:v>
                </c:pt>
                <c:pt idx="18">
                  <c:v>2.4658091472615648E-2</c:v>
                </c:pt>
                <c:pt idx="19">
                  <c:v>2.5468449851618547E-2</c:v>
                </c:pt>
                <c:pt idx="20">
                  <c:v>2.5074691665810885E-2</c:v>
                </c:pt>
                <c:pt idx="21">
                  <c:v>2.578161589508722E-2</c:v>
                </c:pt>
                <c:pt idx="22">
                  <c:v>2.5290203050191869E-2</c:v>
                </c:pt>
                <c:pt idx="23">
                  <c:v>2.4801783606860285E-2</c:v>
                </c:pt>
                <c:pt idx="24">
                  <c:v>2.3367074878594084E-2</c:v>
                </c:pt>
                <c:pt idx="25">
                  <c:v>2.2032550064929261E-2</c:v>
                </c:pt>
                <c:pt idx="26">
                  <c:v>2.1145845140525199E-2</c:v>
                </c:pt>
                <c:pt idx="27">
                  <c:v>2.1276407727077094E-2</c:v>
                </c:pt>
                <c:pt idx="28">
                  <c:v>2.0447621059756643E-2</c:v>
                </c:pt>
                <c:pt idx="29">
                  <c:v>2.0204286304130105E-2</c:v>
                </c:pt>
                <c:pt idx="30">
                  <c:v>1.9687102167339696E-2</c:v>
                </c:pt>
                <c:pt idx="31">
                  <c:v>1.9706801944789749E-2</c:v>
                </c:pt>
                <c:pt idx="32">
                  <c:v>1.9301182579998005E-2</c:v>
                </c:pt>
                <c:pt idx="33">
                  <c:v>1.9388512558782899E-2</c:v>
                </c:pt>
                <c:pt idx="34">
                  <c:v>1.9448978782089919E-2</c:v>
                </c:pt>
                <c:pt idx="35">
                  <c:v>1.9646913297372989E-2</c:v>
                </c:pt>
                <c:pt idx="36">
                  <c:v>2.016054127528499E-2</c:v>
                </c:pt>
                <c:pt idx="37">
                  <c:v>2.0184238413055562E-2</c:v>
                </c:pt>
                <c:pt idx="38">
                  <c:v>1.9782935810214147E-2</c:v>
                </c:pt>
              </c:numCache>
            </c:numRef>
          </c:val>
          <c:smooth val="0"/>
          <c:extLst xmlns:c16r2="http://schemas.microsoft.com/office/drawing/2015/06/chart">
            <c:ext xmlns:c16="http://schemas.microsoft.com/office/drawing/2014/chart" uri="{C3380CC4-5D6E-409C-BE32-E72D297353CC}">
              <c16:uniqueId val="{00000006-5D7C-45A7-9FE1-647A1B790137}"/>
            </c:ext>
          </c:extLst>
        </c:ser>
        <c:dLbls>
          <c:showLegendKey val="0"/>
          <c:showVal val="0"/>
          <c:showCatName val="0"/>
          <c:showSerName val="0"/>
          <c:showPercent val="0"/>
          <c:showBubbleSize val="0"/>
        </c:dLbls>
        <c:marker val="1"/>
        <c:smooth val="0"/>
        <c:axId val="114135424"/>
        <c:axId val="114136960"/>
      </c:lineChart>
      <c:lineChart>
        <c:grouping val="standard"/>
        <c:varyColors val="0"/>
        <c:ser>
          <c:idx val="7"/>
          <c:order val="7"/>
          <c:tx>
            <c:strRef>
              <c:f>'G24 - volume'!$A$9</c:f>
              <c:strCache>
                <c:ptCount val="1"/>
                <c:pt idx="0">
                  <c:v>Eurozone (w.o. Malta and Cyprus) - right scale</c:v>
                </c:pt>
              </c:strCache>
            </c:strRef>
          </c:tx>
          <c:spPr>
            <a:ln>
              <a:solidFill>
                <a:schemeClr val="tx1"/>
              </a:solidFill>
              <a:prstDash val="dash"/>
            </a:ln>
          </c:spPr>
          <c:marker>
            <c:symbol val="none"/>
          </c:marker>
          <c:cat>
            <c:strRef>
              <c:f>'G24 - volume'!$B$1:$AN$1</c:f>
              <c:strCach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strCache>
            </c:strRef>
          </c:cat>
          <c:val>
            <c:numRef>
              <c:f>'G24 - volume'!$B$9:$AN$9</c:f>
              <c:numCache>
                <c:formatCode>General</c:formatCode>
                <c:ptCount val="39"/>
                <c:pt idx="11">
                  <c:v>0.30874038506664853</c:v>
                </c:pt>
                <c:pt idx="12">
                  <c:v>0.29893665277833209</c:v>
                </c:pt>
                <c:pt idx="13">
                  <c:v>0.29085051664129702</c:v>
                </c:pt>
                <c:pt idx="14">
                  <c:v>0.2938615955025855</c:v>
                </c:pt>
                <c:pt idx="15">
                  <c:v>0.29299353620490082</c:v>
                </c:pt>
                <c:pt idx="16">
                  <c:v>0.28927514453438008</c:v>
                </c:pt>
                <c:pt idx="17">
                  <c:v>0.29246394612605697</c:v>
                </c:pt>
                <c:pt idx="18">
                  <c:v>0.30003760928227424</c:v>
                </c:pt>
                <c:pt idx="19">
                  <c:v>0.30270427592666721</c:v>
                </c:pt>
                <c:pt idx="20">
                  <c:v>0.30626660537857464</c:v>
                </c:pt>
                <c:pt idx="21">
                  <c:v>0.31587882893564334</c:v>
                </c:pt>
                <c:pt idx="22">
                  <c:v>0.31231188191489417</c:v>
                </c:pt>
                <c:pt idx="23">
                  <c:v>0.29912012475133398</c:v>
                </c:pt>
                <c:pt idx="24">
                  <c:v>0.29062176661164385</c:v>
                </c:pt>
                <c:pt idx="25">
                  <c:v>0.2839734717395479</c:v>
                </c:pt>
                <c:pt idx="26">
                  <c:v>0.28298818808145193</c:v>
                </c:pt>
                <c:pt idx="27">
                  <c:v>0.28172155912494162</c:v>
                </c:pt>
                <c:pt idx="28">
                  <c:v>0.27446190073786275</c:v>
                </c:pt>
                <c:pt idx="29">
                  <c:v>0.26746613548652692</c:v>
                </c:pt>
                <c:pt idx="30">
                  <c:v>0.26418996563587133</c:v>
                </c:pt>
                <c:pt idx="31">
                  <c:v>0.26292306937230059</c:v>
                </c:pt>
                <c:pt idx="32">
                  <c:v>0.26138369278837281</c:v>
                </c:pt>
                <c:pt idx="33">
                  <c:v>0.25742185545660523</c:v>
                </c:pt>
                <c:pt idx="34">
                  <c:v>0.25920675475972677</c:v>
                </c:pt>
                <c:pt idx="35">
                  <c:v>0.26733909771174846</c:v>
                </c:pt>
                <c:pt idx="36">
                  <c:v>0.26853479786952356</c:v>
                </c:pt>
                <c:pt idx="37">
                  <c:v>0.26931102332580925</c:v>
                </c:pt>
                <c:pt idx="38">
                  <c:v>0.26743106781954296</c:v>
                </c:pt>
              </c:numCache>
            </c:numRef>
          </c:val>
          <c:smooth val="0"/>
          <c:extLst xmlns:c16r2="http://schemas.microsoft.com/office/drawing/2015/06/chart">
            <c:ext xmlns:c16="http://schemas.microsoft.com/office/drawing/2014/chart" uri="{C3380CC4-5D6E-409C-BE32-E72D297353CC}">
              <c16:uniqueId val="{00000007-5D7C-45A7-9FE1-647A1B790137}"/>
            </c:ext>
          </c:extLst>
        </c:ser>
        <c:dLbls>
          <c:showLegendKey val="0"/>
          <c:showVal val="0"/>
          <c:showCatName val="0"/>
          <c:showSerName val="0"/>
          <c:showPercent val="0"/>
          <c:showBubbleSize val="0"/>
        </c:dLbls>
        <c:marker val="1"/>
        <c:smooth val="0"/>
        <c:axId val="114141056"/>
        <c:axId val="114139136"/>
      </c:lineChart>
      <c:catAx>
        <c:axId val="114135424"/>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4136960"/>
        <c:crosses val="autoZero"/>
        <c:auto val="1"/>
        <c:lblAlgn val="ctr"/>
        <c:lblOffset val="100"/>
        <c:noMultiLvlLbl val="0"/>
      </c:catAx>
      <c:valAx>
        <c:axId val="114136960"/>
        <c:scaling>
          <c:orientation val="minMax"/>
        </c:scaling>
        <c:delete val="0"/>
        <c:axPos val="l"/>
        <c:title>
          <c:tx>
            <c:rich>
              <a:bodyPr rot="-5400000" vert="horz"/>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Country's market shares</a:t>
                </a:r>
              </a:p>
            </c:rich>
          </c:tx>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4135424"/>
        <c:crosses val="autoZero"/>
        <c:crossBetween val="between"/>
      </c:valAx>
      <c:valAx>
        <c:axId val="114139136"/>
        <c:scaling>
          <c:orientation val="minMax"/>
        </c:scaling>
        <c:delete val="0"/>
        <c:axPos val="r"/>
        <c:title>
          <c:tx>
            <c:rich>
              <a:bodyPr rot="-5400000" vert="horz"/>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Eurozone</a:t>
                </a:r>
                <a:r>
                  <a:rPr lang="en-US" sz="1200" baseline="0">
                    <a:latin typeface="Arial" panose="020B0604020202020204" pitchFamily="34" charset="0"/>
                    <a:cs typeface="Arial" panose="020B0604020202020204" pitchFamily="34" charset="0"/>
                  </a:rPr>
                  <a:t> market shsares</a:t>
                </a:r>
                <a:endParaRPr lang="en-US" sz="1200">
                  <a:latin typeface="Arial" panose="020B0604020202020204" pitchFamily="34" charset="0"/>
                  <a:cs typeface="Arial" panose="020B0604020202020204" pitchFamily="34" charset="0"/>
                </a:endParaRPr>
              </a:p>
            </c:rich>
          </c:tx>
          <c:layout>
            <c:manualLayout>
              <c:xMode val="edge"/>
              <c:yMode val="edge"/>
              <c:x val="0.96971804598610989"/>
              <c:y val="0.19841177928987211"/>
            </c:manualLayout>
          </c:layout>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4141056"/>
        <c:crosses val="max"/>
        <c:crossBetween val="between"/>
      </c:valAx>
      <c:catAx>
        <c:axId val="114141056"/>
        <c:scaling>
          <c:orientation val="minMax"/>
        </c:scaling>
        <c:delete val="1"/>
        <c:axPos val="b"/>
        <c:numFmt formatCode="General" sourceLinked="1"/>
        <c:majorTickMark val="out"/>
        <c:minorTickMark val="none"/>
        <c:tickLblPos val="nextTo"/>
        <c:crossAx val="114139136"/>
        <c:crosses val="autoZero"/>
        <c:auto val="1"/>
        <c:lblAlgn val="ctr"/>
        <c:lblOffset val="100"/>
        <c:noMultiLvlLbl val="0"/>
      </c:catAx>
    </c:plotArea>
    <c:legend>
      <c:legendPos val="b"/>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66196492363186E-2"/>
          <c:y val="2.448867974726188E-2"/>
          <c:w val="0.81565741518278123"/>
          <c:h val="0.56818781232934368"/>
        </c:manualLayout>
      </c:layout>
      <c:lineChart>
        <c:grouping val="standard"/>
        <c:varyColors val="0"/>
        <c:ser>
          <c:idx val="0"/>
          <c:order val="0"/>
          <c:tx>
            <c:strRef>
              <c:f>'G24 - Value'!$A$2</c:f>
              <c:strCache>
                <c:ptCount val="1"/>
                <c:pt idx="0">
                  <c:v>Austria</c:v>
                </c:pt>
              </c:strCache>
            </c:strRef>
          </c:tx>
          <c:spPr>
            <a:ln>
              <a:solidFill>
                <a:srgbClr val="D2D700"/>
              </a:solidFill>
            </a:ln>
          </c:spPr>
          <c:marker>
            <c:symbol val="none"/>
          </c:marker>
          <c:cat>
            <c:strRef>
              <c:f>'G24 - Value'!$B$1:$T$1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'G24 - Value'!$B$2:$T$2</c:f>
              <c:numCache>
                <c:formatCode>General</c:formatCode>
                <c:ptCount val="19"/>
                <c:pt idx="0">
                  <c:v>1.1019745544999999</c:v>
                </c:pt>
                <c:pt idx="1">
                  <c:v>1.1718114714000001</c:v>
                </c:pt>
                <c:pt idx="2">
                  <c:v>1.2220273930000001</c:v>
                </c:pt>
                <c:pt idx="3">
                  <c:v>1.2726177247999999</c:v>
                </c:pt>
                <c:pt idx="4">
                  <c:v>1.2576807419</c:v>
                </c:pt>
                <c:pt idx="5">
                  <c:v>1.2065609869</c:v>
                </c:pt>
                <c:pt idx="6">
                  <c:v>1.1770462221</c:v>
                </c:pt>
                <c:pt idx="7">
                  <c:v>1.2038643679000001</c:v>
                </c:pt>
                <c:pt idx="8">
                  <c:v>1.1701200919999999</c:v>
                </c:pt>
                <c:pt idx="9">
                  <c:v>1.1652611515</c:v>
                </c:pt>
                <c:pt idx="10">
                  <c:v>1.0785462810999999</c:v>
                </c:pt>
                <c:pt idx="11">
                  <c:v>1.0513742003</c:v>
                </c:pt>
                <c:pt idx="12">
                  <c:v>0.9889471407</c:v>
                </c:pt>
                <c:pt idx="13">
                  <c:v>0.99560152390000001</c:v>
                </c:pt>
                <c:pt idx="14">
                  <c:v>1.0052542415000001</c:v>
                </c:pt>
                <c:pt idx="15">
                  <c:v>0.96807324760000002</c:v>
                </c:pt>
                <c:pt idx="16">
                  <c:v>1.0047429739</c:v>
                </c:pt>
                <c:pt idx="17">
                  <c:v>0.99767117569999997</c:v>
                </c:pt>
                <c:pt idx="18">
                  <c:v>1.011129961</c:v>
                </c:pt>
              </c:numCache>
            </c:numRef>
          </c:val>
          <c:smooth val="0"/>
          <c:extLst xmlns:c16r2="http://schemas.microsoft.com/office/drawing/2015/06/chart">
            <c:ext xmlns:c16="http://schemas.microsoft.com/office/drawing/2014/chart" uri="{C3380CC4-5D6E-409C-BE32-E72D297353CC}">
              <c16:uniqueId val="{00000000-B947-4675-9A73-4BCEA57DC6C5}"/>
            </c:ext>
          </c:extLst>
        </c:ser>
        <c:ser>
          <c:idx val="1"/>
          <c:order val="1"/>
          <c:tx>
            <c:strRef>
              <c:f>'G24 - Value'!$A$3</c:f>
              <c:strCache>
                <c:ptCount val="1"/>
                <c:pt idx="0">
                  <c:v>Belgium</c:v>
                </c:pt>
              </c:strCache>
            </c:strRef>
          </c:tx>
          <c:spPr>
            <a:ln>
              <a:solidFill>
                <a:srgbClr val="B2B2B2"/>
              </a:solidFill>
            </a:ln>
          </c:spPr>
          <c:marker>
            <c:symbol val="none"/>
          </c:marker>
          <c:cat>
            <c:strRef>
              <c:f>'G24 - Value'!$B$1:$T$1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'G24 - Value'!$B$3:$T$3</c:f>
              <c:numCache>
                <c:formatCode>General</c:formatCode>
                <c:ptCount val="19"/>
                <c:pt idx="0">
                  <c:v>2.1997111170000001</c:v>
                </c:pt>
                <c:pt idx="1">
                  <c:v>2.2459411548000001</c:v>
                </c:pt>
                <c:pt idx="2">
                  <c:v>2.3065202824000002</c:v>
                </c:pt>
                <c:pt idx="3">
                  <c:v>2.3869567499</c:v>
                </c:pt>
                <c:pt idx="4">
                  <c:v>2.3448419610000002</c:v>
                </c:pt>
                <c:pt idx="5">
                  <c:v>2.2458657587999999</c:v>
                </c:pt>
                <c:pt idx="6">
                  <c:v>2.1263055791999999</c:v>
                </c:pt>
                <c:pt idx="7">
                  <c:v>2.1504505844000001</c:v>
                </c:pt>
                <c:pt idx="8">
                  <c:v>2.1281931438999999</c:v>
                </c:pt>
                <c:pt idx="9">
                  <c:v>2.1525666306</c:v>
                </c:pt>
                <c:pt idx="10">
                  <c:v>1.9925919331999999</c:v>
                </c:pt>
                <c:pt idx="11">
                  <c:v>1.9447078623</c:v>
                </c:pt>
                <c:pt idx="12">
                  <c:v>1.8316223864000001</c:v>
                </c:pt>
                <c:pt idx="13">
                  <c:v>1.8441838112</c:v>
                </c:pt>
                <c:pt idx="14">
                  <c:v>1.8656974391000001</c:v>
                </c:pt>
                <c:pt idx="15">
                  <c:v>1.7581562607000001</c:v>
                </c:pt>
                <c:pt idx="16">
                  <c:v>1.8872007471000001</c:v>
                </c:pt>
                <c:pt idx="17">
                  <c:v>1.882638136</c:v>
                </c:pt>
                <c:pt idx="18">
                  <c:v>1.8930954295</c:v>
                </c:pt>
              </c:numCache>
            </c:numRef>
          </c:val>
          <c:smooth val="0"/>
          <c:extLst xmlns:c16r2="http://schemas.microsoft.com/office/drawing/2015/06/chart">
            <c:ext xmlns:c16="http://schemas.microsoft.com/office/drawing/2014/chart" uri="{C3380CC4-5D6E-409C-BE32-E72D297353CC}">
              <c16:uniqueId val="{00000001-B947-4675-9A73-4BCEA57DC6C5}"/>
            </c:ext>
          </c:extLst>
        </c:ser>
        <c:ser>
          <c:idx val="2"/>
          <c:order val="2"/>
          <c:tx>
            <c:strRef>
              <c:f>'G24 - Value'!$A$4</c:f>
              <c:strCache>
                <c:ptCount val="1"/>
                <c:pt idx="0">
                  <c:v>France</c:v>
                </c:pt>
              </c:strCache>
            </c:strRef>
          </c:tx>
          <c:spPr>
            <a:ln>
              <a:solidFill>
                <a:srgbClr val="00A0E1"/>
              </a:solidFill>
            </a:ln>
          </c:spPr>
          <c:marker>
            <c:symbol val="none"/>
          </c:marker>
          <c:cat>
            <c:strRef>
              <c:f>'G24 - Value'!$B$1:$T$1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'G24 - Value'!$B$4:$T$4</c:f>
              <c:numCache>
                <c:formatCode>General</c:formatCode>
                <c:ptCount val="19"/>
                <c:pt idx="0">
                  <c:v>5.0178435339999998</c:v>
                </c:pt>
                <c:pt idx="1">
                  <c:v>5.1835076848000003</c:v>
                </c:pt>
                <c:pt idx="2">
                  <c:v>5.2159964547</c:v>
                </c:pt>
                <c:pt idx="3">
                  <c:v>5.2509694963999998</c:v>
                </c:pt>
                <c:pt idx="4">
                  <c:v>5.0152528948999997</c:v>
                </c:pt>
                <c:pt idx="5">
                  <c:v>4.6709564446999998</c:v>
                </c:pt>
                <c:pt idx="6">
                  <c:v>4.4468889309000001</c:v>
                </c:pt>
                <c:pt idx="7">
                  <c:v>4.3630784232000002</c:v>
                </c:pt>
                <c:pt idx="8">
                  <c:v>4.2191584746000004</c:v>
                </c:pt>
                <c:pt idx="9">
                  <c:v>4.2831883609999997</c:v>
                </c:pt>
                <c:pt idx="10">
                  <c:v>3.8063397455999999</c:v>
                </c:pt>
                <c:pt idx="11">
                  <c:v>3.6729897985000002</c:v>
                </c:pt>
                <c:pt idx="12">
                  <c:v>3.5063106983000001</c:v>
                </c:pt>
                <c:pt idx="13">
                  <c:v>3.5775263119999998</c:v>
                </c:pt>
                <c:pt idx="14">
                  <c:v>3.6023470843999998</c:v>
                </c:pt>
                <c:pt idx="15">
                  <c:v>3.5585776772000002</c:v>
                </c:pt>
                <c:pt idx="16">
                  <c:v>3.6110191805</c:v>
                </c:pt>
                <c:pt idx="17">
                  <c:v>3.5432905534999999</c:v>
                </c:pt>
                <c:pt idx="18">
                  <c:v>3.5450782376999999</c:v>
                </c:pt>
              </c:numCache>
            </c:numRef>
          </c:val>
          <c:smooth val="0"/>
          <c:extLst xmlns:c16r2="http://schemas.microsoft.com/office/drawing/2015/06/chart">
            <c:ext xmlns:c16="http://schemas.microsoft.com/office/drawing/2014/chart" uri="{C3380CC4-5D6E-409C-BE32-E72D297353CC}">
              <c16:uniqueId val="{00000002-B947-4675-9A73-4BCEA57DC6C5}"/>
            </c:ext>
          </c:extLst>
        </c:ser>
        <c:ser>
          <c:idx val="3"/>
          <c:order val="3"/>
          <c:tx>
            <c:strRef>
              <c:f>'G24 - Value'!$A$5</c:f>
              <c:strCache>
                <c:ptCount val="1"/>
                <c:pt idx="0">
                  <c:v>Germany</c:v>
                </c:pt>
              </c:strCache>
            </c:strRef>
          </c:tx>
          <c:spPr>
            <a:ln>
              <a:solidFill>
                <a:srgbClr val="142882"/>
              </a:solidFill>
            </a:ln>
          </c:spPr>
          <c:marker>
            <c:symbol val="none"/>
          </c:marker>
          <c:cat>
            <c:strRef>
              <c:f>'G24 - Value'!$B$1:$T$1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'G24 - Value'!$B$5:$T$5</c:f>
              <c:numCache>
                <c:formatCode>General</c:formatCode>
                <c:ptCount val="19"/>
                <c:pt idx="0">
                  <c:v>7.7360933154999998</c:v>
                </c:pt>
                <c:pt idx="1">
                  <c:v>8.3018670305000004</c:v>
                </c:pt>
                <c:pt idx="2">
                  <c:v>8.6182555443000002</c:v>
                </c:pt>
                <c:pt idx="3">
                  <c:v>8.9353083093999999</c:v>
                </c:pt>
                <c:pt idx="4">
                  <c:v>8.9199625272999992</c:v>
                </c:pt>
                <c:pt idx="5">
                  <c:v>8.4789624142999998</c:v>
                </c:pt>
                <c:pt idx="6">
                  <c:v>8.4779624983000001</c:v>
                </c:pt>
                <c:pt idx="7">
                  <c:v>8.7357294008000004</c:v>
                </c:pt>
                <c:pt idx="8">
                  <c:v>8.3784745163000007</c:v>
                </c:pt>
                <c:pt idx="9">
                  <c:v>8.2616742113000008</c:v>
                </c:pt>
                <c:pt idx="10">
                  <c:v>7.7335897665999997</c:v>
                </c:pt>
                <c:pt idx="11">
                  <c:v>7.5792963304000001</c:v>
                </c:pt>
                <c:pt idx="12">
                  <c:v>7.2990691044</c:v>
                </c:pt>
                <c:pt idx="13">
                  <c:v>7.4087524233000002</c:v>
                </c:pt>
                <c:pt idx="14">
                  <c:v>7.5863396031999999</c:v>
                </c:pt>
                <c:pt idx="15">
                  <c:v>7.5457631283</c:v>
                </c:pt>
                <c:pt idx="16">
                  <c:v>7.7644263612</c:v>
                </c:pt>
                <c:pt idx="17">
                  <c:v>7.7246168830000004</c:v>
                </c:pt>
                <c:pt idx="18">
                  <c:v>7.672596145</c:v>
                </c:pt>
              </c:numCache>
            </c:numRef>
          </c:val>
          <c:smooth val="0"/>
          <c:extLst xmlns:c16r2="http://schemas.microsoft.com/office/drawing/2015/06/chart">
            <c:ext xmlns:c16="http://schemas.microsoft.com/office/drawing/2014/chart" uri="{C3380CC4-5D6E-409C-BE32-E72D297353CC}">
              <c16:uniqueId val="{00000003-B947-4675-9A73-4BCEA57DC6C5}"/>
            </c:ext>
          </c:extLst>
        </c:ser>
        <c:ser>
          <c:idx val="4"/>
          <c:order val="4"/>
          <c:tx>
            <c:strRef>
              <c:f>'G24 - Value'!$A$6</c:f>
              <c:strCache>
                <c:ptCount val="1"/>
                <c:pt idx="0">
                  <c:v>Italy</c:v>
                </c:pt>
              </c:strCache>
            </c:strRef>
          </c:tx>
          <c:spPr>
            <a:ln>
              <a:solidFill>
                <a:srgbClr val="F59100"/>
              </a:solidFill>
            </a:ln>
          </c:spPr>
          <c:marker>
            <c:symbol val="none"/>
          </c:marker>
          <c:cat>
            <c:strRef>
              <c:f>'G24 - Value'!$B$1:$T$1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'G24 - Value'!$B$6:$T$6</c:f>
              <c:numCache>
                <c:formatCode>General</c:formatCode>
                <c:ptCount val="19"/>
                <c:pt idx="0">
                  <c:v>3.7808284194000001</c:v>
                </c:pt>
                <c:pt idx="1">
                  <c:v>3.9751391857999998</c:v>
                </c:pt>
                <c:pt idx="2">
                  <c:v>3.9391256039</c:v>
                </c:pt>
                <c:pt idx="3">
                  <c:v>4.0013752009000001</c:v>
                </c:pt>
                <c:pt idx="4">
                  <c:v>3.8647149282000002</c:v>
                </c:pt>
                <c:pt idx="5">
                  <c:v>3.6098533197</c:v>
                </c:pt>
                <c:pt idx="6">
                  <c:v>3.5105962742000001</c:v>
                </c:pt>
                <c:pt idx="7">
                  <c:v>3.551707833</c:v>
                </c:pt>
                <c:pt idx="8">
                  <c:v>3.3108151529000001</c:v>
                </c:pt>
                <c:pt idx="9">
                  <c:v>3.1446954327999999</c:v>
                </c:pt>
                <c:pt idx="10">
                  <c:v>2.8708876618999999</c:v>
                </c:pt>
                <c:pt idx="11">
                  <c:v>2.7874108507000002</c:v>
                </c:pt>
                <c:pt idx="12">
                  <c:v>2.6494578070000001</c:v>
                </c:pt>
                <c:pt idx="13">
                  <c:v>2.6707667782</c:v>
                </c:pt>
                <c:pt idx="14">
                  <c:v>2.6791579543999999</c:v>
                </c:pt>
                <c:pt idx="15">
                  <c:v>2.6109330615999999</c:v>
                </c:pt>
                <c:pt idx="16">
                  <c:v>2.6898643409999998</c:v>
                </c:pt>
                <c:pt idx="17">
                  <c:v>2.6967474423</c:v>
                </c:pt>
                <c:pt idx="18">
                  <c:v>2.6401633483000002</c:v>
                </c:pt>
              </c:numCache>
            </c:numRef>
          </c:val>
          <c:smooth val="0"/>
          <c:extLst xmlns:c16r2="http://schemas.microsoft.com/office/drawing/2015/06/chart">
            <c:ext xmlns:c16="http://schemas.microsoft.com/office/drawing/2014/chart" uri="{C3380CC4-5D6E-409C-BE32-E72D297353CC}">
              <c16:uniqueId val="{00000004-B947-4675-9A73-4BCEA57DC6C5}"/>
            </c:ext>
          </c:extLst>
        </c:ser>
        <c:ser>
          <c:idx val="5"/>
          <c:order val="5"/>
          <c:tx>
            <c:strRef>
              <c:f>'G24 - Value'!$A$7</c:f>
              <c:strCache>
                <c:ptCount val="1"/>
                <c:pt idx="0">
                  <c:v>Netherlands</c:v>
                </c:pt>
              </c:strCache>
            </c:strRef>
          </c:tx>
          <c:spPr>
            <a:ln>
              <a:solidFill>
                <a:srgbClr val="64B43C"/>
              </a:solidFill>
            </a:ln>
          </c:spPr>
          <c:marker>
            <c:symbol val="none"/>
          </c:marker>
          <c:cat>
            <c:strRef>
              <c:f>'G24 - Value'!$B$1:$T$1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'G24 - Value'!$B$7:$T$7</c:f>
              <c:numCache>
                <c:formatCode>General</c:formatCode>
                <c:ptCount val="19"/>
                <c:pt idx="0">
                  <c:v>3.5369298234</c:v>
                </c:pt>
                <c:pt idx="1">
                  <c:v>3.6312427966</c:v>
                </c:pt>
                <c:pt idx="2">
                  <c:v>3.5964943318999998</c:v>
                </c:pt>
                <c:pt idx="3">
                  <c:v>3.7545929618999998</c:v>
                </c:pt>
                <c:pt idx="4">
                  <c:v>3.6843127281000001</c:v>
                </c:pt>
                <c:pt idx="5">
                  <c:v>3.5324965856000001</c:v>
                </c:pt>
                <c:pt idx="6">
                  <c:v>3.4302040171999999</c:v>
                </c:pt>
                <c:pt idx="7">
                  <c:v>3.4316604386999998</c:v>
                </c:pt>
                <c:pt idx="8">
                  <c:v>3.4118764988999999</c:v>
                </c:pt>
                <c:pt idx="9">
                  <c:v>3.4720559461999998</c:v>
                </c:pt>
                <c:pt idx="10">
                  <c:v>3.1818674172999999</c:v>
                </c:pt>
                <c:pt idx="11">
                  <c:v>3.0807853905</c:v>
                </c:pt>
                <c:pt idx="12">
                  <c:v>2.9766121696000001</c:v>
                </c:pt>
                <c:pt idx="13">
                  <c:v>3.0341538337</c:v>
                </c:pt>
                <c:pt idx="14">
                  <c:v>3.0522808481000001</c:v>
                </c:pt>
                <c:pt idx="15">
                  <c:v>3.0198895767999998</c:v>
                </c:pt>
                <c:pt idx="16">
                  <c:v>3.0252063360000001</c:v>
                </c:pt>
                <c:pt idx="17">
                  <c:v>3.0617501438999999</c:v>
                </c:pt>
                <c:pt idx="18">
                  <c:v>3.0909301134999998</c:v>
                </c:pt>
              </c:numCache>
            </c:numRef>
          </c:val>
          <c:smooth val="0"/>
          <c:extLst xmlns:c16r2="http://schemas.microsoft.com/office/drawing/2015/06/chart">
            <c:ext xmlns:c16="http://schemas.microsoft.com/office/drawing/2014/chart" uri="{C3380CC4-5D6E-409C-BE32-E72D297353CC}">
              <c16:uniqueId val="{00000005-B947-4675-9A73-4BCEA57DC6C5}"/>
            </c:ext>
          </c:extLst>
        </c:ser>
        <c:ser>
          <c:idx val="6"/>
          <c:order val="6"/>
          <c:tx>
            <c:strRef>
              <c:f>'G24 - Value'!$A$8</c:f>
              <c:strCache>
                <c:ptCount val="1"/>
                <c:pt idx="0">
                  <c:v>Spain</c:v>
                </c:pt>
              </c:strCache>
            </c:strRef>
          </c:tx>
          <c:spPr>
            <a:ln>
              <a:solidFill>
                <a:srgbClr val="BE73AF"/>
              </a:solidFill>
            </a:ln>
          </c:spPr>
          <c:marker>
            <c:symbol val="none"/>
          </c:marker>
          <c:cat>
            <c:strRef>
              <c:f>'G24 - Value'!$B$1:$T$1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'G24 - Value'!$B$8:$T$8</c:f>
              <c:numCache>
                <c:formatCode>General</c:formatCode>
                <c:ptCount val="19"/>
                <c:pt idx="0">
                  <c:v>2.1924108007999998</c:v>
                </c:pt>
                <c:pt idx="1">
                  <c:v>2.3191142215</c:v>
                </c:pt>
                <c:pt idx="2">
                  <c:v>2.3658548166000002</c:v>
                </c:pt>
                <c:pt idx="3">
                  <c:v>2.5174619506</c:v>
                </c:pt>
                <c:pt idx="4">
                  <c:v>2.4209935377999998</c:v>
                </c:pt>
                <c:pt idx="5">
                  <c:v>2.2522479595</c:v>
                </c:pt>
                <c:pt idx="6">
                  <c:v>2.1552066223000002</c:v>
                </c:pt>
                <c:pt idx="7">
                  <c:v>2.2370196775000002</c:v>
                </c:pt>
                <c:pt idx="8">
                  <c:v>2.1317299661</c:v>
                </c:pt>
                <c:pt idx="9">
                  <c:v>2.1792181013</c:v>
                </c:pt>
                <c:pt idx="10">
                  <c:v>1.9696190756</c:v>
                </c:pt>
                <c:pt idx="11">
                  <c:v>1.9448112218</c:v>
                </c:pt>
                <c:pt idx="12">
                  <c:v>1.8330177206</c:v>
                </c:pt>
                <c:pt idx="13">
                  <c:v>1.9003932709</c:v>
                </c:pt>
                <c:pt idx="14">
                  <c:v>1.9145888285999999</c:v>
                </c:pt>
                <c:pt idx="15">
                  <c:v>1.8853115543000001</c:v>
                </c:pt>
                <c:pt idx="16">
                  <c:v>1.9911105693</c:v>
                </c:pt>
                <c:pt idx="17">
                  <c:v>2.0006912108999999</c:v>
                </c:pt>
                <c:pt idx="18">
                  <c:v>1.9782689614</c:v>
                </c:pt>
              </c:numCache>
            </c:numRef>
          </c:val>
          <c:smooth val="0"/>
          <c:extLst xmlns:c16r2="http://schemas.microsoft.com/office/drawing/2015/06/chart">
            <c:ext xmlns:c16="http://schemas.microsoft.com/office/drawing/2014/chart" uri="{C3380CC4-5D6E-409C-BE32-E72D297353CC}">
              <c16:uniqueId val="{00000006-B947-4675-9A73-4BCEA57DC6C5}"/>
            </c:ext>
          </c:extLst>
        </c:ser>
        <c:dLbls>
          <c:showLegendKey val="0"/>
          <c:showVal val="0"/>
          <c:showCatName val="0"/>
          <c:showSerName val="0"/>
          <c:showPercent val="0"/>
          <c:showBubbleSize val="0"/>
        </c:dLbls>
        <c:marker val="1"/>
        <c:smooth val="0"/>
        <c:axId val="115458432"/>
        <c:axId val="115459968"/>
      </c:lineChart>
      <c:lineChart>
        <c:grouping val="standard"/>
        <c:varyColors val="0"/>
        <c:ser>
          <c:idx val="7"/>
          <c:order val="7"/>
          <c:tx>
            <c:strRef>
              <c:f>'G24 - Value'!$A$9</c:f>
              <c:strCache>
                <c:ptCount val="1"/>
                <c:pt idx="0">
                  <c:v>Eurozone (w.o. Malta and Cyprus) - right scale</c:v>
                </c:pt>
              </c:strCache>
            </c:strRef>
          </c:tx>
          <c:spPr>
            <a:ln>
              <a:solidFill>
                <a:schemeClr val="tx1"/>
              </a:solidFill>
              <a:prstDash val="dash"/>
            </a:ln>
          </c:spPr>
          <c:marker>
            <c:symbol val="none"/>
          </c:marker>
          <c:cat>
            <c:strRef>
              <c:f>'G24 - Value'!$B$1:$T$1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'G24 - Value'!$B$9:$T$9</c:f>
              <c:numCache>
                <c:formatCode>General</c:formatCode>
                <c:ptCount val="19"/>
                <c:pt idx="0">
                  <c:v>29.107667813900001</c:v>
                </c:pt>
                <c:pt idx="1">
                  <c:v>30.634092383599999</c:v>
                </c:pt>
                <c:pt idx="2">
                  <c:v>31.239814225899998</c:v>
                </c:pt>
                <c:pt idx="3">
                  <c:v>32.193469806300001</c:v>
                </c:pt>
                <c:pt idx="4">
                  <c:v>31.613769155100002</c:v>
                </c:pt>
                <c:pt idx="5">
                  <c:v>29.949949484200001</c:v>
                </c:pt>
                <c:pt idx="6">
                  <c:v>29.317617746100002</c:v>
                </c:pt>
                <c:pt idx="7">
                  <c:v>29.862748468100001</c:v>
                </c:pt>
                <c:pt idx="8">
                  <c:v>28.910287912600001</c:v>
                </c:pt>
                <c:pt idx="9">
                  <c:v>28.855628074199998</c:v>
                </c:pt>
                <c:pt idx="10">
                  <c:v>26.4189965636</c:v>
                </c:pt>
                <c:pt idx="11">
                  <c:v>25.706452722200002</c:v>
                </c:pt>
                <c:pt idx="12">
                  <c:v>24.5959715901</c:v>
                </c:pt>
                <c:pt idx="13">
                  <c:v>25.065351828099999</c:v>
                </c:pt>
                <c:pt idx="14">
                  <c:v>25.5548233974</c:v>
                </c:pt>
                <c:pt idx="15">
                  <c:v>25.5959281682</c:v>
                </c:pt>
                <c:pt idx="16">
                  <c:v>26.382925545799999</c:v>
                </c:pt>
                <c:pt idx="17">
                  <c:v>26.380082000200002</c:v>
                </c:pt>
                <c:pt idx="18">
                  <c:v>26.418180822299998</c:v>
                </c:pt>
              </c:numCache>
            </c:numRef>
          </c:val>
          <c:smooth val="0"/>
          <c:extLst xmlns:c16r2="http://schemas.microsoft.com/office/drawing/2015/06/chart">
            <c:ext xmlns:c16="http://schemas.microsoft.com/office/drawing/2014/chart" uri="{C3380CC4-5D6E-409C-BE32-E72D297353CC}">
              <c16:uniqueId val="{00000007-B947-4675-9A73-4BCEA57DC6C5}"/>
            </c:ext>
          </c:extLst>
        </c:ser>
        <c:dLbls>
          <c:showLegendKey val="0"/>
          <c:showVal val="0"/>
          <c:showCatName val="0"/>
          <c:showSerName val="0"/>
          <c:showPercent val="0"/>
          <c:showBubbleSize val="0"/>
        </c:dLbls>
        <c:marker val="1"/>
        <c:smooth val="0"/>
        <c:axId val="116201344"/>
        <c:axId val="116199424"/>
      </c:lineChart>
      <c:catAx>
        <c:axId val="115458432"/>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5459968"/>
        <c:crosses val="autoZero"/>
        <c:auto val="1"/>
        <c:lblAlgn val="ctr"/>
        <c:lblOffset val="100"/>
        <c:noMultiLvlLbl val="0"/>
      </c:catAx>
      <c:valAx>
        <c:axId val="115459968"/>
        <c:scaling>
          <c:orientation val="minMax"/>
        </c:scaling>
        <c:delete val="0"/>
        <c:axPos val="l"/>
        <c:title>
          <c:tx>
            <c:rich>
              <a:bodyPr rot="-5400000" vert="horz"/>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Country's market shares</a:t>
                </a:r>
              </a:p>
            </c:rich>
          </c:tx>
          <c:overlay val="0"/>
        </c:title>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5458432"/>
        <c:crosses val="autoZero"/>
        <c:crossBetween val="between"/>
      </c:valAx>
      <c:valAx>
        <c:axId val="116199424"/>
        <c:scaling>
          <c:orientation val="minMax"/>
        </c:scaling>
        <c:delete val="0"/>
        <c:axPos val="r"/>
        <c:title>
          <c:tx>
            <c:rich>
              <a:bodyPr rot="-5400000" vert="horz"/>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Eurozone market shares</a:t>
                </a:r>
              </a:p>
            </c:rich>
          </c:tx>
          <c:overlay val="0"/>
        </c:title>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6201344"/>
        <c:crosses val="max"/>
        <c:crossBetween val="between"/>
      </c:valAx>
      <c:catAx>
        <c:axId val="116201344"/>
        <c:scaling>
          <c:orientation val="minMax"/>
        </c:scaling>
        <c:delete val="1"/>
        <c:axPos val="b"/>
        <c:numFmt formatCode="General" sourceLinked="1"/>
        <c:majorTickMark val="out"/>
        <c:minorTickMark val="none"/>
        <c:tickLblPos val="nextTo"/>
        <c:crossAx val="116199424"/>
        <c:crosses val="autoZero"/>
        <c:auto val="1"/>
        <c:lblAlgn val="ctr"/>
        <c:lblOffset val="100"/>
        <c:noMultiLvlLbl val="0"/>
      </c:catAx>
    </c:plotArea>
    <c:legend>
      <c:legendPos val="b"/>
      <c:layout>
        <c:manualLayout>
          <c:xMode val="edge"/>
          <c:yMode val="edge"/>
          <c:x val="6.3850811863741794E-2"/>
          <c:y val="0.65785399933940825"/>
          <c:w val="0.91737204284052509"/>
          <c:h val="0.18732701680225819"/>
        </c:manualLayout>
      </c:layout>
      <c:overlay val="0"/>
      <c:txPr>
        <a:bodyPr/>
        <a:lstStyle/>
        <a:p>
          <a:pPr>
            <a:defRPr sz="1300">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64332027835323E-2"/>
          <c:y val="2.448867974726188E-2"/>
          <c:w val="0.89322068824294643"/>
          <c:h val="0.84446540253677116"/>
        </c:manualLayout>
      </c:layout>
      <c:barChart>
        <c:barDir val="col"/>
        <c:grouping val="stacked"/>
        <c:varyColors val="0"/>
        <c:ser>
          <c:idx val="1"/>
          <c:order val="1"/>
          <c:tx>
            <c:strRef>
              <c:f>'G25'!$C$1</c:f>
              <c:strCache>
                <c:ptCount val="1"/>
                <c:pt idx="0">
                  <c:v>Performance</c:v>
                </c:pt>
              </c:strCache>
            </c:strRef>
          </c:tx>
          <c:spPr>
            <a:solidFill>
              <a:srgbClr val="F59100"/>
            </a:solidFill>
          </c:spPr>
          <c:invertIfNegative val="0"/>
          <c:cat>
            <c:strRef>
              <c:f>'G25'!$A$2:$A$5</c:f>
              <c:strCache>
                <c:ptCount val="4"/>
                <c:pt idx="0">
                  <c:v>France</c:v>
                </c:pt>
                <c:pt idx="1">
                  <c:v>Germany</c:v>
                </c:pt>
                <c:pt idx="2">
                  <c:v>Italy</c:v>
                </c:pt>
                <c:pt idx="3">
                  <c:v>Spain</c:v>
                </c:pt>
              </c:strCache>
            </c:strRef>
          </c:cat>
          <c:val>
            <c:numRef>
              <c:f>'G25'!$C$2:$C$5</c:f>
              <c:numCache>
                <c:formatCode>General</c:formatCode>
                <c:ptCount val="4"/>
                <c:pt idx="0">
                  <c:v>-3.0937499999999996E-2</c:v>
                </c:pt>
                <c:pt idx="1">
                  <c:v>-7.2999999999999983E-3</c:v>
                </c:pt>
                <c:pt idx="2">
                  <c:v>-1.21625E-2</c:v>
                </c:pt>
                <c:pt idx="3">
                  <c:v>1.21875E-3</c:v>
                </c:pt>
              </c:numCache>
            </c:numRef>
          </c:val>
          <c:extLst xmlns:c16r2="http://schemas.microsoft.com/office/drawing/2015/06/chart">
            <c:ext xmlns:c16="http://schemas.microsoft.com/office/drawing/2014/chart" uri="{C3380CC4-5D6E-409C-BE32-E72D297353CC}">
              <c16:uniqueId val="{00000000-3546-4080-B870-795D5925A0A9}"/>
            </c:ext>
          </c:extLst>
        </c:ser>
        <c:ser>
          <c:idx val="2"/>
          <c:order val="2"/>
          <c:tx>
            <c:strRef>
              <c:f>'G25'!$D$1</c:f>
              <c:strCache>
                <c:ptCount val="1"/>
                <c:pt idx="0">
                  <c:v>Geography</c:v>
                </c:pt>
              </c:strCache>
            </c:strRef>
          </c:tx>
          <c:spPr>
            <a:solidFill>
              <a:srgbClr val="BE73AF"/>
            </a:solidFill>
          </c:spPr>
          <c:invertIfNegative val="0"/>
          <c:cat>
            <c:strRef>
              <c:f>'G25'!$A$2:$A$5</c:f>
              <c:strCache>
                <c:ptCount val="4"/>
                <c:pt idx="0">
                  <c:v>France</c:v>
                </c:pt>
                <c:pt idx="1">
                  <c:v>Germany</c:v>
                </c:pt>
                <c:pt idx="2">
                  <c:v>Italy</c:v>
                </c:pt>
                <c:pt idx="3">
                  <c:v>Spain</c:v>
                </c:pt>
              </c:strCache>
            </c:strRef>
          </c:cat>
          <c:val>
            <c:numRef>
              <c:f>'G25'!$D$2:$D$5</c:f>
              <c:numCache>
                <c:formatCode>General</c:formatCode>
                <c:ptCount val="4"/>
                <c:pt idx="0">
                  <c:v>-2.4312500000000003E-3</c:v>
                </c:pt>
                <c:pt idx="1">
                  <c:v>-2.8125000000000003E-4</c:v>
                </c:pt>
                <c:pt idx="2">
                  <c:v>-6.3749999999999972E-4</c:v>
                </c:pt>
                <c:pt idx="3">
                  <c:v>-5.7312500000000011E-3</c:v>
                </c:pt>
              </c:numCache>
            </c:numRef>
          </c:val>
          <c:extLst xmlns:c16r2="http://schemas.microsoft.com/office/drawing/2015/06/chart">
            <c:ext xmlns:c16="http://schemas.microsoft.com/office/drawing/2014/chart" uri="{C3380CC4-5D6E-409C-BE32-E72D297353CC}">
              <c16:uniqueId val="{00000001-3546-4080-B870-795D5925A0A9}"/>
            </c:ext>
          </c:extLst>
        </c:ser>
        <c:ser>
          <c:idx val="3"/>
          <c:order val="3"/>
          <c:tx>
            <c:strRef>
              <c:f>'G25'!$E$1</c:f>
              <c:strCache>
                <c:ptCount val="1"/>
                <c:pt idx="0">
                  <c:v>Sectoral</c:v>
                </c:pt>
              </c:strCache>
            </c:strRef>
          </c:tx>
          <c:spPr>
            <a:solidFill>
              <a:srgbClr val="00A0E1"/>
            </a:solidFill>
          </c:spPr>
          <c:invertIfNegative val="0"/>
          <c:cat>
            <c:strRef>
              <c:f>'G25'!$A$2:$A$5</c:f>
              <c:strCache>
                <c:ptCount val="4"/>
                <c:pt idx="0">
                  <c:v>France</c:v>
                </c:pt>
                <c:pt idx="1">
                  <c:v>Germany</c:v>
                </c:pt>
                <c:pt idx="2">
                  <c:v>Italy</c:v>
                </c:pt>
                <c:pt idx="3">
                  <c:v>Spain</c:v>
                </c:pt>
              </c:strCache>
            </c:strRef>
          </c:cat>
          <c:val>
            <c:numRef>
              <c:f>'G25'!$E$2:$E$5</c:f>
              <c:numCache>
                <c:formatCode>General</c:formatCode>
                <c:ptCount val="4"/>
                <c:pt idx="0">
                  <c:v>1.1375000000000001E-2</c:v>
                </c:pt>
                <c:pt idx="1">
                  <c:v>6.9125000000000011E-3</c:v>
                </c:pt>
                <c:pt idx="2">
                  <c:v>-3.9999999999999964E-4</c:v>
                </c:pt>
                <c:pt idx="3">
                  <c:v>4.8812499999999993E-3</c:v>
                </c:pt>
              </c:numCache>
            </c:numRef>
          </c:val>
          <c:extLst xmlns:c16r2="http://schemas.microsoft.com/office/drawing/2015/06/chart">
            <c:ext xmlns:c16="http://schemas.microsoft.com/office/drawing/2014/chart" uri="{C3380CC4-5D6E-409C-BE32-E72D297353CC}">
              <c16:uniqueId val="{00000002-3546-4080-B870-795D5925A0A9}"/>
            </c:ext>
          </c:extLst>
        </c:ser>
        <c:dLbls>
          <c:showLegendKey val="0"/>
          <c:showVal val="0"/>
          <c:showCatName val="0"/>
          <c:showSerName val="0"/>
          <c:showPercent val="0"/>
          <c:showBubbleSize val="0"/>
        </c:dLbls>
        <c:gapWidth val="150"/>
        <c:overlap val="100"/>
        <c:axId val="116262784"/>
        <c:axId val="116269056"/>
      </c:barChart>
      <c:scatterChart>
        <c:scatterStyle val="lineMarker"/>
        <c:varyColors val="0"/>
        <c:ser>
          <c:idx val="0"/>
          <c:order val="0"/>
          <c:tx>
            <c:strRef>
              <c:f>'G25'!$B$1</c:f>
              <c:strCache>
                <c:ptCount val="1"/>
                <c:pt idx="0">
                  <c:v>Market share (average annual growth rate)</c:v>
                </c:pt>
              </c:strCache>
            </c:strRef>
          </c:tx>
          <c:spPr>
            <a:ln w="28575">
              <a:noFill/>
            </a:ln>
          </c:spPr>
          <c:marker>
            <c:symbol val="square"/>
            <c:size val="9"/>
            <c:spPr>
              <a:solidFill>
                <a:srgbClr val="142882"/>
              </a:solidFill>
              <a:ln w="0"/>
            </c:spPr>
          </c:marker>
          <c:xVal>
            <c:strRef>
              <c:f>'G25'!$A$2:$A$5</c:f>
              <c:strCache>
                <c:ptCount val="4"/>
                <c:pt idx="0">
                  <c:v>France</c:v>
                </c:pt>
                <c:pt idx="1">
                  <c:v>Germany</c:v>
                </c:pt>
                <c:pt idx="2">
                  <c:v>Italy</c:v>
                </c:pt>
                <c:pt idx="3">
                  <c:v>Spain</c:v>
                </c:pt>
              </c:strCache>
            </c:strRef>
          </c:xVal>
          <c:yVal>
            <c:numRef>
              <c:f>'G25'!$B$2:$B$5</c:f>
              <c:numCache>
                <c:formatCode>General</c:formatCode>
                <c:ptCount val="4"/>
                <c:pt idx="0">
                  <c:v>-2.2031249999999995E-2</c:v>
                </c:pt>
                <c:pt idx="1">
                  <c:v>-6.6249999999999946E-4</c:v>
                </c:pt>
                <c:pt idx="2">
                  <c:v>-1.3193750000000001E-2</c:v>
                </c:pt>
                <c:pt idx="3">
                  <c:v>3.6250000000000084E-4</c:v>
                </c:pt>
              </c:numCache>
            </c:numRef>
          </c:yVal>
          <c:smooth val="0"/>
          <c:extLst xmlns:c16r2="http://schemas.microsoft.com/office/drawing/2015/06/chart">
            <c:ext xmlns:c16="http://schemas.microsoft.com/office/drawing/2014/chart" uri="{C3380CC4-5D6E-409C-BE32-E72D297353CC}">
              <c16:uniqueId val="{00000003-3546-4080-B870-795D5925A0A9}"/>
            </c:ext>
          </c:extLst>
        </c:ser>
        <c:dLbls>
          <c:showLegendKey val="0"/>
          <c:showVal val="0"/>
          <c:showCatName val="0"/>
          <c:showSerName val="0"/>
          <c:showPercent val="0"/>
          <c:showBubbleSize val="0"/>
        </c:dLbls>
        <c:axId val="116262784"/>
        <c:axId val="116269056"/>
      </c:scatterChart>
      <c:catAx>
        <c:axId val="116262784"/>
        <c:scaling>
          <c:orientation val="minMax"/>
        </c:scaling>
        <c:delete val="0"/>
        <c:axPos val="b"/>
        <c:numFmt formatCode="General" sourceLinked="0"/>
        <c:majorTickMark val="out"/>
        <c:minorTickMark val="none"/>
        <c:tickLblPos val="low"/>
        <c:txPr>
          <a:bodyPr/>
          <a:lstStyle/>
          <a:p>
            <a:pPr>
              <a:defRPr sz="1500">
                <a:latin typeface="Arial" panose="020B0604020202020204" pitchFamily="34" charset="0"/>
                <a:cs typeface="Arial" panose="020B0604020202020204" pitchFamily="34" charset="0"/>
              </a:defRPr>
            </a:pPr>
            <a:endParaRPr lang="fr-FR"/>
          </a:p>
        </c:txPr>
        <c:crossAx val="116269056"/>
        <c:crosses val="autoZero"/>
        <c:auto val="1"/>
        <c:lblAlgn val="ctr"/>
        <c:lblOffset val="100"/>
        <c:noMultiLvlLbl val="0"/>
      </c:catAx>
      <c:valAx>
        <c:axId val="116269056"/>
        <c:scaling>
          <c:orientation val="minMax"/>
        </c:scaling>
        <c:delete val="0"/>
        <c:axPos val="l"/>
        <c:majorGridlines>
          <c:spPr>
            <a:ln w="3175">
              <a:solidFill>
                <a:srgbClr val="868686"/>
              </a:solidFill>
            </a:ln>
          </c:spPr>
        </c:majorGridlines>
        <c:numFmt formatCode="0.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116262784"/>
        <c:crosses val="autoZero"/>
        <c:crossBetween val="between"/>
      </c:valAx>
    </c:plotArea>
    <c:legend>
      <c:legendPos val="b"/>
      <c:layout>
        <c:manualLayout>
          <c:xMode val="edge"/>
          <c:yMode val="edge"/>
          <c:x val="5.0000043019486108E-2"/>
          <c:y val="0.9362237379773537"/>
          <c:w val="0.91502446948369731"/>
          <c:h val="6.3776262022646274E-2"/>
        </c:manualLayout>
      </c:layout>
      <c:overlay val="0"/>
      <c:txPr>
        <a:bodyPr/>
        <a:lstStyle/>
        <a:p>
          <a:pPr>
            <a:defRPr sz="145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73269928346739E-2"/>
          <c:y val="1.4027937594671776E-2"/>
          <c:w val="0.65142955903305977"/>
          <c:h val="0.54543578051550856"/>
        </c:manualLayout>
      </c:layout>
      <c:lineChart>
        <c:grouping val="standard"/>
        <c:varyColors val="0"/>
        <c:ser>
          <c:idx val="0"/>
          <c:order val="0"/>
          <c:tx>
            <c:strRef>
              <c:f>'G26'!$K$2</c:f>
              <c:strCache>
                <c:ptCount val="1"/>
                <c:pt idx="0">
                  <c:v>Price-competitiveness w.r.t. OECD</c:v>
                </c:pt>
              </c:strCache>
            </c:strRef>
          </c:tx>
          <c:spPr>
            <a:ln w="34925">
              <a:solidFill>
                <a:srgbClr val="00A0E1"/>
              </a:solidFill>
              <a:prstDash val="dash"/>
            </a:ln>
          </c:spPr>
          <c:marker>
            <c:symbol val="none"/>
          </c:marker>
          <c:cat>
            <c:numRef>
              <c:f>'G26'!$J$3:$J$77</c:f>
              <c:numCache>
                <c:formatCode>dd/mm/yy;@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'G26'!$K$3:$K$77</c:f>
              <c:numCache>
                <c:formatCode>0\.0</c:formatCode>
                <c:ptCount val="75"/>
                <c:pt idx="0">
                  <c:v>100</c:v>
                </c:pt>
                <c:pt idx="1">
                  <c:v>102.44886614785827</c:v>
                </c:pt>
                <c:pt idx="2">
                  <c:v>104.44011153879084</c:v>
                </c:pt>
                <c:pt idx="3">
                  <c:v>106.36122978424629</c:v>
                </c:pt>
                <c:pt idx="4">
                  <c:v>102.88277468557068</c:v>
                </c:pt>
                <c:pt idx="5">
                  <c:v>104.59527886962405</c:v>
                </c:pt>
                <c:pt idx="6">
                  <c:v>103.05724829085081</c:v>
                </c:pt>
                <c:pt idx="7">
                  <c:v>102.26767907122205</c:v>
                </c:pt>
                <c:pt idx="8">
                  <c:v>103.20479271419998</c:v>
                </c:pt>
                <c:pt idx="9">
                  <c:v>102.09852114755331</c:v>
                </c:pt>
                <c:pt idx="10">
                  <c:v>99.871481434141813</c:v>
                </c:pt>
                <c:pt idx="11">
                  <c:v>100.24380720050902</c:v>
                </c:pt>
                <c:pt idx="12">
                  <c:v>97.327491373998811</c:v>
                </c:pt>
                <c:pt idx="13">
                  <c:v>96.017850217743757</c:v>
                </c:pt>
                <c:pt idx="14">
                  <c:v>96.956830535384952</c:v>
                </c:pt>
                <c:pt idx="15">
                  <c:v>95.543077492870324</c:v>
                </c:pt>
                <c:pt idx="16">
                  <c:v>94.288025835765879</c:v>
                </c:pt>
                <c:pt idx="17">
                  <c:v>96.730716831021553</c:v>
                </c:pt>
                <c:pt idx="18">
                  <c:v>96.494521010817962</c:v>
                </c:pt>
                <c:pt idx="19">
                  <c:v>94.851871270589299</c:v>
                </c:pt>
                <c:pt idx="20">
                  <c:v>95.151138216774882</c:v>
                </c:pt>
                <c:pt idx="21">
                  <c:v>96.69555875095179</c:v>
                </c:pt>
                <c:pt idx="22">
                  <c:v>98.449073276045326</c:v>
                </c:pt>
                <c:pt idx="23">
                  <c:v>99.246362291995709</c:v>
                </c:pt>
                <c:pt idx="24">
                  <c:v>99.601513952014571</c:v>
                </c:pt>
                <c:pt idx="25">
                  <c:v>97.858010575385819</c:v>
                </c:pt>
                <c:pt idx="26">
                  <c:v>97.582027033928171</c:v>
                </c:pt>
                <c:pt idx="27">
                  <c:v>96.729073721613219</c:v>
                </c:pt>
                <c:pt idx="28">
                  <c:v>95.882591899206076</c:v>
                </c:pt>
                <c:pt idx="29">
                  <c:v>95.615316449742295</c:v>
                </c:pt>
                <c:pt idx="30">
                  <c:v>95.453667846072761</c:v>
                </c:pt>
                <c:pt idx="31">
                  <c:v>93.639323936042402</c:v>
                </c:pt>
                <c:pt idx="32">
                  <c:v>93.220159311381181</c:v>
                </c:pt>
                <c:pt idx="33">
                  <c:v>92.710114548891426</c:v>
                </c:pt>
                <c:pt idx="34">
                  <c:v>94.361394024268577</c:v>
                </c:pt>
                <c:pt idx="35">
                  <c:v>95.296857346915004</c:v>
                </c:pt>
                <c:pt idx="36">
                  <c:v>93.651271485949664</c:v>
                </c:pt>
                <c:pt idx="37">
                  <c:v>93.041133441709263</c:v>
                </c:pt>
                <c:pt idx="38">
                  <c:v>92.635561700580723</c:v>
                </c:pt>
                <c:pt idx="39">
                  <c:v>92.20887597002671</c:v>
                </c:pt>
                <c:pt idx="40">
                  <c:v>95.491941149418352</c:v>
                </c:pt>
                <c:pt idx="41">
                  <c:v>99.823999620652415</c:v>
                </c:pt>
                <c:pt idx="42">
                  <c:v>99.90659911906836</c:v>
                </c:pt>
                <c:pt idx="43">
                  <c:v>98.801172409979799</c:v>
                </c:pt>
                <c:pt idx="44">
                  <c:v>99.618944840558143</c:v>
                </c:pt>
                <c:pt idx="45">
                  <c:v>98.652103565276335</c:v>
                </c:pt>
                <c:pt idx="46">
                  <c:v>99.830109829443757</c:v>
                </c:pt>
                <c:pt idx="47">
                  <c:v>100.46751477571965</c:v>
                </c:pt>
                <c:pt idx="48">
                  <c:v>102.10323246807478</c:v>
                </c:pt>
                <c:pt idx="49">
                  <c:v>102.9318336964901</c:v>
                </c:pt>
                <c:pt idx="50">
                  <c:v>103.90836723587466</c:v>
                </c:pt>
                <c:pt idx="51">
                  <c:v>102.07433821387426</c:v>
                </c:pt>
                <c:pt idx="52">
                  <c:v>100.6166228864795</c:v>
                </c:pt>
                <c:pt idx="53">
                  <c:v>100.25303333057431</c:v>
                </c:pt>
                <c:pt idx="54">
                  <c:v>99.723513051064856</c:v>
                </c:pt>
                <c:pt idx="55">
                  <c:v>98.661179062307113</c:v>
                </c:pt>
                <c:pt idx="56">
                  <c:v>98.312136653919097</c:v>
                </c:pt>
                <c:pt idx="57">
                  <c:v>98.492665762181105</c:v>
                </c:pt>
                <c:pt idx="58" formatCode="0.00">
                  <c:v>99.58831266855158</c:v>
                </c:pt>
                <c:pt idx="59" formatCode="0.00">
                  <c:v>99.463205714528854</c:v>
                </c:pt>
                <c:pt idx="60">
                  <c:v>101.88927363756308</c:v>
                </c:pt>
                <c:pt idx="61">
                  <c:v>101.93145417799477</c:v>
                </c:pt>
                <c:pt idx="62">
                  <c:v>100.32511125250603</c:v>
                </c:pt>
                <c:pt idx="63">
                  <c:v>99.97630057597064</c:v>
                </c:pt>
                <c:pt idx="64">
                  <c:v>98.74932774433212</c:v>
                </c:pt>
                <c:pt idx="65">
                  <c:v>99.446100075049984</c:v>
                </c:pt>
                <c:pt idx="66">
                  <c:v>100.30869498480111</c:v>
                </c:pt>
                <c:pt idx="67">
                  <c:v>101.33403668281433</c:v>
                </c:pt>
                <c:pt idx="68">
                  <c:v>102.27675465797368</c:v>
                </c:pt>
                <c:pt idx="69">
                  <c:v>101.75473847984848</c:v>
                </c:pt>
                <c:pt idx="70">
                  <c:v>99.700050667241882</c:v>
                </c:pt>
                <c:pt idx="71">
                  <c:v>99.644409861972321</c:v>
                </c:pt>
                <c:pt idx="72">
                  <c:v>99.351174937698801</c:v>
                </c:pt>
                <c:pt idx="73">
                  <c:v>100.32000344088654</c:v>
                </c:pt>
                <c:pt idx="74">
                  <c:v>100.08254933645682</c:v>
                </c:pt>
              </c:numCache>
            </c:numRef>
          </c:val>
          <c:smooth val="0"/>
          <c:extLst xmlns:c16r2="http://schemas.microsoft.com/office/drawing/2015/06/chart">
            <c:ext xmlns:c16="http://schemas.microsoft.com/office/drawing/2014/chart" uri="{C3380CC4-5D6E-409C-BE32-E72D297353CC}">
              <c16:uniqueId val="{00000000-81C2-4C6B-B434-CDED4E5A9E6A}"/>
            </c:ext>
          </c:extLst>
        </c:ser>
        <c:ser>
          <c:idx val="1"/>
          <c:order val="1"/>
          <c:tx>
            <c:strRef>
              <c:f>'G26'!$L$2</c:f>
              <c:strCache>
                <c:ptCount val="1"/>
                <c:pt idx="0">
                  <c:v>Cost-competitiveness (incl. CICE) w.r.t. OECD</c:v>
                </c:pt>
              </c:strCache>
            </c:strRef>
          </c:tx>
          <c:spPr>
            <a:ln w="34925">
              <a:solidFill>
                <a:srgbClr val="F59100"/>
              </a:solidFill>
              <a:prstDash val="dash"/>
            </a:ln>
          </c:spPr>
          <c:marker>
            <c:symbol val="none"/>
          </c:marker>
          <c:cat>
            <c:numRef>
              <c:f>'G26'!$J$3:$J$77</c:f>
              <c:numCache>
                <c:formatCode>dd/mm/yy;@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'G26'!$L$3:$L$77</c:f>
              <c:numCache>
                <c:formatCode>0\.0</c:formatCode>
                <c:ptCount val="75"/>
                <c:pt idx="0">
                  <c:v>100</c:v>
                </c:pt>
                <c:pt idx="1">
                  <c:v>102.24467448304246</c:v>
                </c:pt>
                <c:pt idx="2">
                  <c:v>103.61122210985837</c:v>
                </c:pt>
                <c:pt idx="3">
                  <c:v>104.549459648843</c:v>
                </c:pt>
                <c:pt idx="4">
                  <c:v>101.50803649377676</c:v>
                </c:pt>
                <c:pt idx="5">
                  <c:v>102.03476799025459</c:v>
                </c:pt>
                <c:pt idx="6">
                  <c:v>101.18272555355519</c:v>
                </c:pt>
                <c:pt idx="7">
                  <c:v>100.14380570828996</c:v>
                </c:pt>
                <c:pt idx="8">
                  <c:v>100.80465747028842</c:v>
                </c:pt>
                <c:pt idx="9">
                  <c:v>99.01149548430547</c:v>
                </c:pt>
                <c:pt idx="10">
                  <c:v>96.709283463508882</c:v>
                </c:pt>
                <c:pt idx="11">
                  <c:v>95.652836986638192</c:v>
                </c:pt>
                <c:pt idx="12">
                  <c:v>93.496371825959727</c:v>
                </c:pt>
                <c:pt idx="13">
                  <c:v>91.219055978400291</c:v>
                </c:pt>
                <c:pt idx="14">
                  <c:v>91.722672834374549</c:v>
                </c:pt>
                <c:pt idx="15">
                  <c:v>90.542406748681032</c:v>
                </c:pt>
                <c:pt idx="16">
                  <c:v>89.068128875796077</c:v>
                </c:pt>
                <c:pt idx="17">
                  <c:v>90.392845844752017</c:v>
                </c:pt>
                <c:pt idx="18">
                  <c:v>90.103037040972794</c:v>
                </c:pt>
                <c:pt idx="19">
                  <c:v>88.952806631210763</c:v>
                </c:pt>
                <c:pt idx="20">
                  <c:v>89.021287025287648</c:v>
                </c:pt>
                <c:pt idx="21">
                  <c:v>89.856498244429588</c:v>
                </c:pt>
                <c:pt idx="22">
                  <c:v>90.348355468348956</c:v>
                </c:pt>
                <c:pt idx="23">
                  <c:v>90.700996002211269</c:v>
                </c:pt>
                <c:pt idx="24">
                  <c:v>90.859282662329832</c:v>
                </c:pt>
                <c:pt idx="25">
                  <c:v>90.122557718420879</c:v>
                </c:pt>
                <c:pt idx="26">
                  <c:v>88.935000884620379</c:v>
                </c:pt>
                <c:pt idx="27">
                  <c:v>88.391658018683728</c:v>
                </c:pt>
                <c:pt idx="28">
                  <c:v>88.302096857637579</c:v>
                </c:pt>
                <c:pt idx="29">
                  <c:v>88.196201527307679</c:v>
                </c:pt>
                <c:pt idx="30">
                  <c:v>88.137232133808553</c:v>
                </c:pt>
                <c:pt idx="31">
                  <c:v>86.726355536238799</c:v>
                </c:pt>
                <c:pt idx="32">
                  <c:v>86.026195431577648</c:v>
                </c:pt>
                <c:pt idx="33">
                  <c:v>84.144511437503724</c:v>
                </c:pt>
                <c:pt idx="34">
                  <c:v>84.774212047926184</c:v>
                </c:pt>
                <c:pt idx="35">
                  <c:v>86.601394398688882</c:v>
                </c:pt>
                <c:pt idx="36">
                  <c:v>85.951452989675019</c:v>
                </c:pt>
                <c:pt idx="37">
                  <c:v>85.632598495209493</c:v>
                </c:pt>
                <c:pt idx="38">
                  <c:v>84.706563217999332</c:v>
                </c:pt>
                <c:pt idx="39">
                  <c:v>84.019213312090272</c:v>
                </c:pt>
                <c:pt idx="40">
                  <c:v>86.065371793018869</c:v>
                </c:pt>
                <c:pt idx="41">
                  <c:v>89.097452608559962</c:v>
                </c:pt>
                <c:pt idx="42">
                  <c:v>89.559660660329428</c:v>
                </c:pt>
                <c:pt idx="43">
                  <c:v>88.687452887002493</c:v>
                </c:pt>
                <c:pt idx="44">
                  <c:v>89.782603228027796</c:v>
                </c:pt>
                <c:pt idx="45">
                  <c:v>88.165008931452434</c:v>
                </c:pt>
                <c:pt idx="46">
                  <c:v>89.008570384114606</c:v>
                </c:pt>
                <c:pt idx="47">
                  <c:v>89.648112404724856</c:v>
                </c:pt>
                <c:pt idx="48">
                  <c:v>91.428134131975042</c:v>
                </c:pt>
                <c:pt idx="49">
                  <c:v>92.088539158545487</c:v>
                </c:pt>
                <c:pt idx="50">
                  <c:v>93.903876044090353</c:v>
                </c:pt>
                <c:pt idx="51">
                  <c:v>92.571088970021407</c:v>
                </c:pt>
                <c:pt idx="52">
                  <c:v>90.628081617642351</c:v>
                </c:pt>
                <c:pt idx="53">
                  <c:v>90.568166853884648</c:v>
                </c:pt>
                <c:pt idx="54">
                  <c:v>88.947245030880154</c:v>
                </c:pt>
                <c:pt idx="55">
                  <c:v>88.262222253892631</c:v>
                </c:pt>
                <c:pt idx="56">
                  <c:v>88.469733043803856</c:v>
                </c:pt>
                <c:pt idx="57">
                  <c:v>89.075510141587216</c:v>
                </c:pt>
                <c:pt idx="58">
                  <c:v>90.589353256868677</c:v>
                </c:pt>
                <c:pt idx="59">
                  <c:v>91.073206825028521</c:v>
                </c:pt>
                <c:pt idx="60">
                  <c:v>95.041089258845332</c:v>
                </c:pt>
                <c:pt idx="61">
                  <c:v>95.911957965650615</c:v>
                </c:pt>
                <c:pt idx="62">
                  <c:v>94.574918147397909</c:v>
                </c:pt>
                <c:pt idx="63">
                  <c:v>95.153325380569896</c:v>
                </c:pt>
                <c:pt idx="64">
                  <c:v>94.564622610444303</c:v>
                </c:pt>
                <c:pt idx="65">
                  <c:v>94.757026392439968</c:v>
                </c:pt>
                <c:pt idx="66">
                  <c:v>94.974127387077246</c:v>
                </c:pt>
                <c:pt idx="67">
                  <c:v>95.09744386891137</c:v>
                </c:pt>
                <c:pt idx="68">
                  <c:v>95.240798611119317</c:v>
                </c:pt>
                <c:pt idx="69">
                  <c:v>94.591203937384392</c:v>
                </c:pt>
                <c:pt idx="70">
                  <c:v>92.49736108701218</c:v>
                </c:pt>
                <c:pt idx="71">
                  <c:v>92.041085197221648</c:v>
                </c:pt>
                <c:pt idx="72">
                  <c:v>91.578017602030457</c:v>
                </c:pt>
                <c:pt idx="73">
                  <c:v>91.824117894015544</c:v>
                </c:pt>
                <c:pt idx="74">
                  <c:v>91.993780979344507</c:v>
                </c:pt>
              </c:numCache>
            </c:numRef>
          </c:val>
          <c:smooth val="0"/>
          <c:extLst xmlns:c16r2="http://schemas.microsoft.com/office/drawing/2015/06/chart">
            <c:ext xmlns:c16="http://schemas.microsoft.com/office/drawing/2014/chart" uri="{C3380CC4-5D6E-409C-BE32-E72D297353CC}">
              <c16:uniqueId val="{00000001-81C2-4C6B-B434-CDED4E5A9E6A}"/>
            </c:ext>
          </c:extLst>
        </c:ser>
        <c:ser>
          <c:idx val="2"/>
          <c:order val="2"/>
          <c:tx>
            <c:strRef>
              <c:f>'G26'!$M$2</c:f>
              <c:strCache>
                <c:ptCount val="1"/>
                <c:pt idx="0">
                  <c:v>Price-competitiveness w.r.t. euro area</c:v>
                </c:pt>
              </c:strCache>
            </c:strRef>
          </c:tx>
          <c:spPr>
            <a:ln w="34925">
              <a:solidFill>
                <a:srgbClr val="00A0E1"/>
              </a:solidFill>
            </a:ln>
          </c:spPr>
          <c:marker>
            <c:symbol val="none"/>
          </c:marker>
          <c:cat>
            <c:numRef>
              <c:f>'G26'!$J$3:$J$77</c:f>
              <c:numCache>
                <c:formatCode>dd/mm/yy;@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'G26'!$M$3:$M$77</c:f>
              <c:numCache>
                <c:formatCode>0\.0</c:formatCode>
                <c:ptCount val="75"/>
                <c:pt idx="0">
                  <c:v>100</c:v>
                </c:pt>
                <c:pt idx="1">
                  <c:v>100.57035395248342</c:v>
                </c:pt>
                <c:pt idx="2">
                  <c:v>101.36488797657304</c:v>
                </c:pt>
                <c:pt idx="3">
                  <c:v>102.09201423281678</c:v>
                </c:pt>
                <c:pt idx="4">
                  <c:v>101.91505533801804</c:v>
                </c:pt>
                <c:pt idx="5">
                  <c:v>102.3899442764707</c:v>
                </c:pt>
                <c:pt idx="6">
                  <c:v>102.32939483416553</c:v>
                </c:pt>
                <c:pt idx="7">
                  <c:v>102.59765042079539</c:v>
                </c:pt>
                <c:pt idx="8">
                  <c:v>102.59238885897255</c:v>
                </c:pt>
                <c:pt idx="9">
                  <c:v>102.68050381237228</c:v>
                </c:pt>
                <c:pt idx="10">
                  <c:v>103.1727153819912</c:v>
                </c:pt>
                <c:pt idx="11">
                  <c:v>104.12352380693899</c:v>
                </c:pt>
                <c:pt idx="12">
                  <c:v>103.42683269263435</c:v>
                </c:pt>
                <c:pt idx="13">
                  <c:v>103.97171467152037</c:v>
                </c:pt>
                <c:pt idx="14">
                  <c:v>104.05652733828219</c:v>
                </c:pt>
                <c:pt idx="15">
                  <c:v>103.92980781067236</c:v>
                </c:pt>
                <c:pt idx="16">
                  <c:v>103.21050157561086</c:v>
                </c:pt>
                <c:pt idx="17">
                  <c:v>104.74282768389611</c:v>
                </c:pt>
                <c:pt idx="18">
                  <c:v>104.5591084643321</c:v>
                </c:pt>
                <c:pt idx="19">
                  <c:v>104.1801316912367</c:v>
                </c:pt>
                <c:pt idx="20">
                  <c:v>104.55903509467777</c:v>
                </c:pt>
                <c:pt idx="21">
                  <c:v>104.34735340196781</c:v>
                </c:pt>
                <c:pt idx="22">
                  <c:v>104.96893693029551</c:v>
                </c:pt>
                <c:pt idx="23">
                  <c:v>105.12811798461587</c:v>
                </c:pt>
                <c:pt idx="24">
                  <c:v>105.24619092211371</c:v>
                </c:pt>
                <c:pt idx="25">
                  <c:v>104.99995656647425</c:v>
                </c:pt>
                <c:pt idx="26">
                  <c:v>104.98759124051678</c:v>
                </c:pt>
                <c:pt idx="27">
                  <c:v>104.73194764643787</c:v>
                </c:pt>
                <c:pt idx="28">
                  <c:v>104.21411348392327</c:v>
                </c:pt>
                <c:pt idx="29">
                  <c:v>104.6381373947774</c:v>
                </c:pt>
                <c:pt idx="30">
                  <c:v>104.92789876904003</c:v>
                </c:pt>
                <c:pt idx="31">
                  <c:v>104.21619962354085</c:v>
                </c:pt>
                <c:pt idx="32">
                  <c:v>104.33577538891727</c:v>
                </c:pt>
                <c:pt idx="33">
                  <c:v>103.80861808332445</c:v>
                </c:pt>
                <c:pt idx="34">
                  <c:v>104.10941017186934</c:v>
                </c:pt>
                <c:pt idx="35">
                  <c:v>104.24651790103499</c:v>
                </c:pt>
                <c:pt idx="36">
                  <c:v>104.32058448453698</c:v>
                </c:pt>
                <c:pt idx="37">
                  <c:v>103.72562861635429</c:v>
                </c:pt>
                <c:pt idx="38">
                  <c:v>103.95043376218655</c:v>
                </c:pt>
                <c:pt idx="39">
                  <c:v>103.75478156520617</c:v>
                </c:pt>
                <c:pt idx="40">
                  <c:v>104.18651554961211</c:v>
                </c:pt>
                <c:pt idx="41">
                  <c:v>105.221408175156</c:v>
                </c:pt>
                <c:pt idx="42">
                  <c:v>105.36505046776996</c:v>
                </c:pt>
                <c:pt idx="43">
                  <c:v>105.19428557257586</c:v>
                </c:pt>
                <c:pt idx="44">
                  <c:v>105.39988701255265</c:v>
                </c:pt>
                <c:pt idx="45">
                  <c:v>105.7587071262803</c:v>
                </c:pt>
                <c:pt idx="46">
                  <c:v>105.95511762990799</c:v>
                </c:pt>
                <c:pt idx="47">
                  <c:v>106.03159341600916</c:v>
                </c:pt>
                <c:pt idx="48">
                  <c:v>106.40414990512987</c:v>
                </c:pt>
                <c:pt idx="49">
                  <c:v>106.78133097626232</c:v>
                </c:pt>
                <c:pt idx="50">
                  <c:v>106.62697970385662</c:v>
                </c:pt>
                <c:pt idx="51">
                  <c:v>106.50901191726715</c:v>
                </c:pt>
                <c:pt idx="52">
                  <c:v>106.20590182847438</c:v>
                </c:pt>
                <c:pt idx="53">
                  <c:v>106.06801874871969</c:v>
                </c:pt>
                <c:pt idx="54">
                  <c:v>106.12110138009444</c:v>
                </c:pt>
                <c:pt idx="55">
                  <c:v>106.37426928130802</c:v>
                </c:pt>
                <c:pt idx="56">
                  <c:v>106.30703669959945</c:v>
                </c:pt>
                <c:pt idx="57">
                  <c:v>106.07848888463562</c:v>
                </c:pt>
                <c:pt idx="58">
                  <c:v>105.91111913621265</c:v>
                </c:pt>
                <c:pt idx="59">
                  <c:v>105.31267055857192</c:v>
                </c:pt>
                <c:pt idx="60">
                  <c:v>105.07979786825116</c:v>
                </c:pt>
                <c:pt idx="61">
                  <c:v>104.71605120462917</c:v>
                </c:pt>
                <c:pt idx="62">
                  <c:v>104.62856584395574</c:v>
                </c:pt>
                <c:pt idx="63">
                  <c:v>104.33786109020097</c:v>
                </c:pt>
                <c:pt idx="64">
                  <c:v>104.00379567295805</c:v>
                </c:pt>
                <c:pt idx="65">
                  <c:v>104.62052350092581</c:v>
                </c:pt>
                <c:pt idx="66">
                  <c:v>105.04265333991411</c:v>
                </c:pt>
                <c:pt idx="67">
                  <c:v>105.12062871715331</c:v>
                </c:pt>
                <c:pt idx="68">
                  <c:v>105.71510151419525</c:v>
                </c:pt>
                <c:pt idx="69">
                  <c:v>106.06386203545154</c:v>
                </c:pt>
                <c:pt idx="70">
                  <c:v>106.05658576392403</c:v>
                </c:pt>
                <c:pt idx="71">
                  <c:v>106.45138598755541</c:v>
                </c:pt>
                <c:pt idx="72">
                  <c:v>106.83033626531832</c:v>
                </c:pt>
                <c:pt idx="73">
                  <c:v>106.69608010855806</c:v>
                </c:pt>
                <c:pt idx="74">
                  <c:v>106.67244411932238</c:v>
                </c:pt>
              </c:numCache>
            </c:numRef>
          </c:val>
          <c:smooth val="0"/>
          <c:extLst xmlns:c16r2="http://schemas.microsoft.com/office/drawing/2015/06/chart">
            <c:ext xmlns:c16="http://schemas.microsoft.com/office/drawing/2014/chart" uri="{C3380CC4-5D6E-409C-BE32-E72D297353CC}">
              <c16:uniqueId val="{00000002-81C2-4C6B-B434-CDED4E5A9E6A}"/>
            </c:ext>
          </c:extLst>
        </c:ser>
        <c:ser>
          <c:idx val="3"/>
          <c:order val="3"/>
          <c:tx>
            <c:strRef>
              <c:f>'G26'!$N$2</c:f>
              <c:strCache>
                <c:ptCount val="1"/>
                <c:pt idx="0">
                  <c:v>Cost-competitiveness (incl. CICE) w.r.t. euro area</c:v>
                </c:pt>
              </c:strCache>
            </c:strRef>
          </c:tx>
          <c:spPr>
            <a:ln>
              <a:solidFill>
                <a:srgbClr val="F59100"/>
              </a:solidFill>
            </a:ln>
          </c:spPr>
          <c:marker>
            <c:symbol val="none"/>
          </c:marker>
          <c:cat>
            <c:numRef>
              <c:f>'G26'!$J$3:$J$77</c:f>
              <c:numCache>
                <c:formatCode>dd/mm/yy;@</c:formatCode>
                <c:ptCount val="75"/>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numCache>
            </c:numRef>
          </c:cat>
          <c:val>
            <c:numRef>
              <c:f>'G26'!$N$3:$N$77</c:f>
              <c:numCache>
                <c:formatCode>0\.0</c:formatCode>
                <c:ptCount val="75"/>
                <c:pt idx="0">
                  <c:v>100</c:v>
                </c:pt>
                <c:pt idx="1">
                  <c:v>99.844819598295999</c:v>
                </c:pt>
                <c:pt idx="2">
                  <c:v>99.658556020502459</c:v>
                </c:pt>
                <c:pt idx="3">
                  <c:v>99.21946177969177</c:v>
                </c:pt>
                <c:pt idx="4">
                  <c:v>99.689355795279795</c:v>
                </c:pt>
                <c:pt idx="5">
                  <c:v>99.341595316353377</c:v>
                </c:pt>
                <c:pt idx="6">
                  <c:v>99.790108182671673</c:v>
                </c:pt>
                <c:pt idx="7">
                  <c:v>99.301301685854398</c:v>
                </c:pt>
                <c:pt idx="8">
                  <c:v>99.719773376923001</c:v>
                </c:pt>
                <c:pt idx="9">
                  <c:v>99.006026410370481</c:v>
                </c:pt>
                <c:pt idx="10">
                  <c:v>98.914366364047709</c:v>
                </c:pt>
                <c:pt idx="11">
                  <c:v>98.613276430462875</c:v>
                </c:pt>
                <c:pt idx="12">
                  <c:v>99.152923716215625</c:v>
                </c:pt>
                <c:pt idx="13">
                  <c:v>98.878917033547253</c:v>
                </c:pt>
                <c:pt idx="14">
                  <c:v>99.252161238644618</c:v>
                </c:pt>
                <c:pt idx="15">
                  <c:v>99.22570553750289</c:v>
                </c:pt>
                <c:pt idx="16">
                  <c:v>99.092027588555581</c:v>
                </c:pt>
                <c:pt idx="17">
                  <c:v>98.98254418458248</c:v>
                </c:pt>
                <c:pt idx="18">
                  <c:v>98.777062384309517</c:v>
                </c:pt>
                <c:pt idx="19">
                  <c:v>98.771431016907044</c:v>
                </c:pt>
                <c:pt idx="20">
                  <c:v>98.332566546580793</c:v>
                </c:pt>
                <c:pt idx="21">
                  <c:v>97.81145552398668</c:v>
                </c:pt>
                <c:pt idx="22">
                  <c:v>97.28296203173403</c:v>
                </c:pt>
                <c:pt idx="23">
                  <c:v>97.019251520028689</c:v>
                </c:pt>
                <c:pt idx="24">
                  <c:v>96.836348933739529</c:v>
                </c:pt>
                <c:pt idx="25">
                  <c:v>97.355593824204462</c:v>
                </c:pt>
                <c:pt idx="26">
                  <c:v>96.322939949640443</c:v>
                </c:pt>
                <c:pt idx="27">
                  <c:v>95.696479225963429</c:v>
                </c:pt>
                <c:pt idx="28">
                  <c:v>95.974280320997224</c:v>
                </c:pt>
                <c:pt idx="29">
                  <c:v>96.52845486772847</c:v>
                </c:pt>
                <c:pt idx="30">
                  <c:v>96.201179297690715</c:v>
                </c:pt>
                <c:pt idx="31">
                  <c:v>96.034255346881167</c:v>
                </c:pt>
                <c:pt idx="32">
                  <c:v>96.608277919141713</c:v>
                </c:pt>
                <c:pt idx="33">
                  <c:v>96.692297304872199</c:v>
                </c:pt>
                <c:pt idx="34">
                  <c:v>96.838392319258446</c:v>
                </c:pt>
                <c:pt idx="35">
                  <c:v>97.70093765030586</c:v>
                </c:pt>
                <c:pt idx="36">
                  <c:v>99.031896082531617</c:v>
                </c:pt>
                <c:pt idx="37">
                  <c:v>98.854101303087546</c:v>
                </c:pt>
                <c:pt idx="38">
                  <c:v>98.277137047633374</c:v>
                </c:pt>
                <c:pt idx="39">
                  <c:v>97.458919866767772</c:v>
                </c:pt>
                <c:pt idx="40">
                  <c:v>96.336800405192108</c:v>
                </c:pt>
                <c:pt idx="41">
                  <c:v>96.075879344775814</c:v>
                </c:pt>
                <c:pt idx="42">
                  <c:v>95.64167571216376</c:v>
                </c:pt>
                <c:pt idx="43">
                  <c:v>95.67166311808414</c:v>
                </c:pt>
                <c:pt idx="44">
                  <c:v>95.454716215713518</c:v>
                </c:pt>
                <c:pt idx="45">
                  <c:v>95.494098762229896</c:v>
                </c:pt>
                <c:pt idx="46">
                  <c:v>95.331205467041357</c:v>
                </c:pt>
                <c:pt idx="47">
                  <c:v>95.581552089248746</c:v>
                </c:pt>
                <c:pt idx="48">
                  <c:v>95.595743426351746</c:v>
                </c:pt>
                <c:pt idx="49">
                  <c:v>95.792614515497831</c:v>
                </c:pt>
                <c:pt idx="50">
                  <c:v>95.668916713279202</c:v>
                </c:pt>
                <c:pt idx="51">
                  <c:v>95.501336804419424</c:v>
                </c:pt>
                <c:pt idx="52">
                  <c:v>95.633089378112686</c:v>
                </c:pt>
                <c:pt idx="53">
                  <c:v>95.60601124425952</c:v>
                </c:pt>
                <c:pt idx="54">
                  <c:v>95.142955808001744</c:v>
                </c:pt>
                <c:pt idx="55">
                  <c:v>95.04223837348593</c:v>
                </c:pt>
                <c:pt idx="56">
                  <c:v>96.008136989377519</c:v>
                </c:pt>
                <c:pt idx="57">
                  <c:v>95.874043422612587</c:v>
                </c:pt>
                <c:pt idx="58">
                  <c:v>96.231149730547799</c:v>
                </c:pt>
                <c:pt idx="59">
                  <c:v>96.045691102223515</c:v>
                </c:pt>
                <c:pt idx="60">
                  <c:v>96.000368476254678</c:v>
                </c:pt>
                <c:pt idx="61">
                  <c:v>95.972291815701354</c:v>
                </c:pt>
                <c:pt idx="62">
                  <c:v>95.949117238379898</c:v>
                </c:pt>
                <c:pt idx="63">
                  <c:v>96.194829916598806</c:v>
                </c:pt>
                <c:pt idx="64">
                  <c:v>96.523237148640334</c:v>
                </c:pt>
                <c:pt idx="65">
                  <c:v>96.424890651587418</c:v>
                </c:pt>
                <c:pt idx="66">
                  <c:v>96.496613885180423</c:v>
                </c:pt>
                <c:pt idx="67">
                  <c:v>96.224255199958947</c:v>
                </c:pt>
                <c:pt idx="68">
                  <c:v>96.066282275872823</c:v>
                </c:pt>
                <c:pt idx="69">
                  <c:v>96.244620675998831</c:v>
                </c:pt>
                <c:pt idx="70">
                  <c:v>96.286647708799549</c:v>
                </c:pt>
                <c:pt idx="71">
                  <c:v>96.696867235408519</c:v>
                </c:pt>
                <c:pt idx="72">
                  <c:v>96.990248845778311</c:v>
                </c:pt>
                <c:pt idx="73">
                  <c:v>96.906312460325907</c:v>
                </c:pt>
                <c:pt idx="74">
                  <c:v>97.124997762720497</c:v>
                </c:pt>
              </c:numCache>
            </c:numRef>
          </c:val>
          <c:smooth val="0"/>
          <c:extLst xmlns:c16r2="http://schemas.microsoft.com/office/drawing/2015/06/chart">
            <c:ext xmlns:c16="http://schemas.microsoft.com/office/drawing/2014/chart" uri="{C3380CC4-5D6E-409C-BE32-E72D297353CC}">
              <c16:uniqueId val="{00000003-81C2-4C6B-B434-CDED4E5A9E6A}"/>
            </c:ext>
          </c:extLst>
        </c:ser>
        <c:dLbls>
          <c:showLegendKey val="0"/>
          <c:showVal val="0"/>
          <c:showCatName val="0"/>
          <c:showSerName val="0"/>
          <c:showPercent val="0"/>
          <c:showBubbleSize val="0"/>
        </c:dLbls>
        <c:marker val="1"/>
        <c:smooth val="0"/>
        <c:axId val="116494720"/>
        <c:axId val="116496256"/>
      </c:lineChart>
      <c:dateAx>
        <c:axId val="116494720"/>
        <c:scaling>
          <c:orientation val="minMax"/>
        </c:scaling>
        <c:delete val="0"/>
        <c:axPos val="b"/>
        <c:numFmt formatCode="[$-409]mmm\-yy;@"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16496256"/>
        <c:crosses val="autoZero"/>
        <c:auto val="1"/>
        <c:lblOffset val="100"/>
        <c:baseTimeUnit val="months"/>
        <c:majorUnit val="1"/>
        <c:majorTimeUnit val="years"/>
        <c:minorUnit val="1"/>
        <c:minorTimeUnit val="months"/>
      </c:dateAx>
      <c:valAx>
        <c:axId val="116496256"/>
        <c:scaling>
          <c:orientation val="minMax"/>
          <c:max val="110"/>
          <c:min val="80"/>
        </c:scaling>
        <c:delete val="0"/>
        <c:axPos val="l"/>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16494720"/>
        <c:crosses val="autoZero"/>
        <c:crossBetween val="between"/>
      </c:valAx>
    </c:plotArea>
    <c:legend>
      <c:legendPos val="r"/>
      <c:layout>
        <c:manualLayout>
          <c:xMode val="edge"/>
          <c:yMode val="edge"/>
          <c:x val="0.74643981487854738"/>
          <c:y val="0.28255354129069082"/>
          <c:w val="0.24946257906981548"/>
          <c:h val="0.2654287298105617"/>
        </c:manualLayout>
      </c:layou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'G27'!$C$1</c:f>
              <c:strCache>
                <c:ptCount val="1"/>
                <c:pt idx="0">
                  <c:v>Price</c:v>
                </c:pt>
              </c:strCache>
            </c:strRef>
          </c:tx>
          <c:spPr>
            <a:solidFill>
              <a:srgbClr val="00A0E1"/>
            </a:solidFill>
          </c:spPr>
          <c:invertIfNegative val="0"/>
          <c:cat>
            <c:multiLvlStrRef>
              <c:f>'G27'!$A$2:$B$10</c:f>
              <c:multiLvlStrCache>
                <c:ptCount val="9"/>
                <c:lvl>
                  <c:pt idx="0">
                    <c:v>Germany</c:v>
                  </c:pt>
                  <c:pt idx="1">
                    <c:v>Spain</c:v>
                  </c:pt>
                  <c:pt idx="2">
                    <c:v>Italy</c:v>
                  </c:pt>
                  <c:pt idx="3">
                    <c:v>Germany</c:v>
                  </c:pt>
                  <c:pt idx="4">
                    <c:v>Spain</c:v>
                  </c:pt>
                  <c:pt idx="5">
                    <c:v>Italy</c:v>
                  </c:pt>
                  <c:pt idx="6">
                    <c:v>Germany</c:v>
                  </c:pt>
                  <c:pt idx="7">
                    <c:v>Spain</c:v>
                  </c:pt>
                  <c:pt idx="8">
                    <c:v>Italy</c:v>
                  </c:pt>
                </c:lvl>
                <c:lvl>
                  <c:pt idx="0">
                    <c:v>2000-2007</c:v>
                  </c:pt>
                  <c:pt idx="3">
                    <c:v>2008-2016</c:v>
                  </c:pt>
                  <c:pt idx="6">
                    <c:v>2000-2016</c:v>
                  </c:pt>
                </c:lvl>
              </c:multiLvlStrCache>
            </c:multiLvlStrRef>
          </c:cat>
          <c:val>
            <c:numRef>
              <c:f>'G27'!$C$2:$C$10</c:f>
              <c:numCache>
                <c:formatCode>General</c:formatCode>
                <c:ptCount val="9"/>
                <c:pt idx="0">
                  <c:v>-0.67571429999999999</c:v>
                </c:pt>
                <c:pt idx="1">
                  <c:v>-0.10428579999999998</c:v>
                </c:pt>
                <c:pt idx="2">
                  <c:v>0.44000000000000006</c:v>
                </c:pt>
                <c:pt idx="3">
                  <c:v>-0.20555560000000006</c:v>
                </c:pt>
                <c:pt idx="4">
                  <c:v>-1.0888887999999999</c:v>
                </c:pt>
                <c:pt idx="5">
                  <c:v>-0.4244445</c:v>
                </c:pt>
                <c:pt idx="6">
                  <c:v>-0.41124999999999995</c:v>
                </c:pt>
                <c:pt idx="7">
                  <c:v>-0.65812500000000007</c:v>
                </c:pt>
                <c:pt idx="8">
                  <c:v>-4.6249999999999999E-2</c:v>
                </c:pt>
              </c:numCache>
            </c:numRef>
          </c:val>
          <c:extLst xmlns:c16r2="http://schemas.microsoft.com/office/drawing/2015/06/chart">
            <c:ext xmlns:c16="http://schemas.microsoft.com/office/drawing/2014/chart" uri="{C3380CC4-5D6E-409C-BE32-E72D297353CC}">
              <c16:uniqueId val="{00000000-4BF7-44D6-AC1B-F9DD1B5B7CD5}"/>
            </c:ext>
          </c:extLst>
        </c:ser>
        <c:ser>
          <c:idx val="1"/>
          <c:order val="1"/>
          <c:tx>
            <c:strRef>
              <c:f>'G27'!$D$1</c:f>
              <c:strCache>
                <c:ptCount val="1"/>
                <c:pt idx="0">
                  <c:v>Non-price</c:v>
                </c:pt>
              </c:strCache>
            </c:strRef>
          </c:tx>
          <c:spPr>
            <a:solidFill>
              <a:srgbClr val="F59100"/>
            </a:solidFill>
          </c:spPr>
          <c:invertIfNegative val="0"/>
          <c:cat>
            <c:multiLvlStrRef>
              <c:f>'G27'!$A$2:$B$10</c:f>
              <c:multiLvlStrCache>
                <c:ptCount val="9"/>
                <c:lvl>
                  <c:pt idx="0">
                    <c:v>Germany</c:v>
                  </c:pt>
                  <c:pt idx="1">
                    <c:v>Spain</c:v>
                  </c:pt>
                  <c:pt idx="2">
                    <c:v>Italy</c:v>
                  </c:pt>
                  <c:pt idx="3">
                    <c:v>Germany</c:v>
                  </c:pt>
                  <c:pt idx="4">
                    <c:v>Spain</c:v>
                  </c:pt>
                  <c:pt idx="5">
                    <c:v>Italy</c:v>
                  </c:pt>
                  <c:pt idx="6">
                    <c:v>Germany</c:v>
                  </c:pt>
                  <c:pt idx="7">
                    <c:v>Spain</c:v>
                  </c:pt>
                  <c:pt idx="8">
                    <c:v>Italy</c:v>
                  </c:pt>
                </c:lvl>
                <c:lvl>
                  <c:pt idx="0">
                    <c:v>2000-2007</c:v>
                  </c:pt>
                  <c:pt idx="3">
                    <c:v>2008-2016</c:v>
                  </c:pt>
                  <c:pt idx="6">
                    <c:v>2000-2016</c:v>
                  </c:pt>
                </c:lvl>
              </c:multiLvlStrCache>
            </c:multiLvlStrRef>
          </c:cat>
          <c:val>
            <c:numRef>
              <c:f>'G27'!$D$2:$D$10</c:f>
              <c:numCache>
                <c:formatCode>General</c:formatCode>
                <c:ptCount val="9"/>
                <c:pt idx="0">
                  <c:v>-2.39</c:v>
                </c:pt>
                <c:pt idx="1">
                  <c:v>-0.5271429999999997</c:v>
                </c:pt>
                <c:pt idx="2">
                  <c:v>-2.5671430000000002</c:v>
                </c:pt>
                <c:pt idx="3">
                  <c:v>-2.0822218000000001</c:v>
                </c:pt>
                <c:pt idx="4">
                  <c:v>-2.9277773000000002</c:v>
                </c:pt>
                <c:pt idx="5">
                  <c:v>-0.75333300000000003</c:v>
                </c:pt>
                <c:pt idx="6">
                  <c:v>-2.2168749999999999</c:v>
                </c:pt>
                <c:pt idx="7">
                  <c:v>-1.8774999999999999</c:v>
                </c:pt>
                <c:pt idx="8">
                  <c:v>-1.546875</c:v>
                </c:pt>
              </c:numCache>
            </c:numRef>
          </c:val>
          <c:extLst xmlns:c16r2="http://schemas.microsoft.com/office/drawing/2015/06/chart">
            <c:ext xmlns:c16="http://schemas.microsoft.com/office/drawing/2014/chart" uri="{C3380CC4-5D6E-409C-BE32-E72D297353CC}">
              <c16:uniqueId val="{00000001-4BF7-44D6-AC1B-F9DD1B5B7CD5}"/>
            </c:ext>
          </c:extLst>
        </c:ser>
        <c:dLbls>
          <c:showLegendKey val="0"/>
          <c:showVal val="0"/>
          <c:showCatName val="0"/>
          <c:showSerName val="0"/>
          <c:showPercent val="0"/>
          <c:showBubbleSize val="0"/>
        </c:dLbls>
        <c:gapWidth val="150"/>
        <c:overlap val="100"/>
        <c:axId val="116701056"/>
        <c:axId val="116702592"/>
      </c:barChart>
      <c:scatterChart>
        <c:scatterStyle val="lineMarker"/>
        <c:varyColors val="0"/>
        <c:ser>
          <c:idx val="2"/>
          <c:order val="2"/>
          <c:tx>
            <c:strRef>
              <c:f>'G27'!$E$1</c:f>
              <c:strCache>
                <c:ptCount val="1"/>
                <c:pt idx="0">
                  <c:v>Relative change in market share</c:v>
                </c:pt>
              </c:strCache>
            </c:strRef>
          </c:tx>
          <c:spPr>
            <a:ln w="28575">
              <a:noFill/>
            </a:ln>
          </c:spPr>
          <c:marker>
            <c:symbol val="square"/>
            <c:size val="9"/>
            <c:spPr>
              <a:solidFill>
                <a:srgbClr val="142882"/>
              </a:solidFill>
            </c:spPr>
          </c:marker>
          <c:dLbls>
            <c:numFmt formatCode="#,##0.00" sourceLinked="0"/>
            <c:spPr>
              <a:noFill/>
              <a:ln>
                <a:noFill/>
              </a:ln>
              <a:effectLst/>
            </c:spPr>
            <c:txPr>
              <a:bodyPr/>
              <a:lstStyle/>
              <a:p>
                <a:pPr>
                  <a:defRPr sz="1200"/>
                </a:pPr>
                <a:endParaRPr lang="fr-F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multiLvlStrRef>
              <c:f>'G27'!$A$2:$B$10</c:f>
              <c:multiLvlStrCache>
                <c:ptCount val="9"/>
                <c:lvl>
                  <c:pt idx="0">
                    <c:v>Germany</c:v>
                  </c:pt>
                  <c:pt idx="1">
                    <c:v>Spain</c:v>
                  </c:pt>
                  <c:pt idx="2">
                    <c:v>Italy</c:v>
                  </c:pt>
                  <c:pt idx="3">
                    <c:v>Germany</c:v>
                  </c:pt>
                  <c:pt idx="4">
                    <c:v>Spain</c:v>
                  </c:pt>
                  <c:pt idx="5">
                    <c:v>Italy</c:v>
                  </c:pt>
                  <c:pt idx="6">
                    <c:v>Germany</c:v>
                  </c:pt>
                  <c:pt idx="7">
                    <c:v>Spain</c:v>
                  </c:pt>
                  <c:pt idx="8">
                    <c:v>Italy</c:v>
                  </c:pt>
                </c:lvl>
                <c:lvl>
                  <c:pt idx="0">
                    <c:v>2000-2007</c:v>
                  </c:pt>
                  <c:pt idx="3">
                    <c:v>2008-2016</c:v>
                  </c:pt>
                  <c:pt idx="6">
                    <c:v>2000-2016</c:v>
                  </c:pt>
                </c:lvl>
              </c:multiLvlStrCache>
            </c:multiLvlStrRef>
          </c:xVal>
          <c:yVal>
            <c:numRef>
              <c:f>'G27'!$E$2:$E$10</c:f>
              <c:numCache>
                <c:formatCode>0\.0</c:formatCode>
                <c:ptCount val="9"/>
                <c:pt idx="0">
                  <c:v>-3.0657143000000002</c:v>
                </c:pt>
                <c:pt idx="1">
                  <c:v>-0.63142879999999968</c:v>
                </c:pt>
                <c:pt idx="2">
                  <c:v>-2.1271430000000002</c:v>
                </c:pt>
                <c:pt idx="3">
                  <c:v>-2.2877774000000004</c:v>
                </c:pt>
                <c:pt idx="4">
                  <c:v>-4.0166661000000001</c:v>
                </c:pt>
                <c:pt idx="5">
                  <c:v>-1.1777774999999999</c:v>
                </c:pt>
                <c:pt idx="6">
                  <c:v>-2.6281249999999998</c:v>
                </c:pt>
                <c:pt idx="7">
                  <c:v>-2.535625</c:v>
                </c:pt>
                <c:pt idx="8">
                  <c:v>-1.5931249999999999</c:v>
                </c:pt>
              </c:numCache>
            </c:numRef>
          </c:yVal>
          <c:smooth val="0"/>
          <c:extLst xmlns:c16r2="http://schemas.microsoft.com/office/drawing/2015/06/chart">
            <c:ext xmlns:c16="http://schemas.microsoft.com/office/drawing/2014/chart" uri="{C3380CC4-5D6E-409C-BE32-E72D297353CC}">
              <c16:uniqueId val="{00000002-4BF7-44D6-AC1B-F9DD1B5B7CD5}"/>
            </c:ext>
          </c:extLst>
        </c:ser>
        <c:dLbls>
          <c:showLegendKey val="0"/>
          <c:showVal val="0"/>
          <c:showCatName val="0"/>
          <c:showSerName val="0"/>
          <c:showPercent val="0"/>
          <c:showBubbleSize val="0"/>
        </c:dLbls>
        <c:axId val="116701056"/>
        <c:axId val="116702592"/>
      </c:scatterChart>
      <c:catAx>
        <c:axId val="116701056"/>
        <c:scaling>
          <c:orientation val="minMax"/>
        </c:scaling>
        <c:delete val="0"/>
        <c:axPos val="b"/>
        <c:numFmt formatCode="General" sourceLinked="0"/>
        <c:majorTickMark val="none"/>
        <c:minorTickMark val="none"/>
        <c:tickLblPos val="low"/>
        <c:txPr>
          <a:bodyPr/>
          <a:lstStyle/>
          <a:p>
            <a:pPr>
              <a:defRPr sz="1250"/>
            </a:pPr>
            <a:endParaRPr lang="fr-FR"/>
          </a:p>
        </c:txPr>
        <c:crossAx val="116702592"/>
        <c:crosses val="autoZero"/>
        <c:auto val="1"/>
        <c:lblAlgn val="ctr"/>
        <c:lblOffset val="100"/>
        <c:tickLblSkip val="3"/>
        <c:tickMarkSkip val="3"/>
        <c:noMultiLvlLbl val="0"/>
      </c:catAx>
      <c:valAx>
        <c:axId val="116702592"/>
        <c:scaling>
          <c:orientation val="minMax"/>
        </c:scaling>
        <c:delete val="0"/>
        <c:axPos val="l"/>
        <c:majorGridlines>
          <c:spPr>
            <a:ln w="3175"/>
          </c:spPr>
        </c:majorGridlines>
        <c:numFmt formatCode="General" sourceLinked="1"/>
        <c:majorTickMark val="out"/>
        <c:minorTickMark val="none"/>
        <c:tickLblPos val="nextTo"/>
        <c:txPr>
          <a:bodyPr/>
          <a:lstStyle/>
          <a:p>
            <a:pPr>
              <a:defRPr sz="1200"/>
            </a:pPr>
            <a:endParaRPr lang="fr-FR"/>
          </a:p>
        </c:txPr>
        <c:crossAx val="116701056"/>
        <c:crosses val="autoZero"/>
        <c:crossBetween val="between"/>
      </c:valAx>
    </c:plotArea>
    <c:legend>
      <c:legendPos val="t"/>
      <c:overlay val="0"/>
      <c:txPr>
        <a:bodyPr/>
        <a:lstStyle/>
        <a:p>
          <a:pPr>
            <a:defRPr sz="14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50436475706036"/>
          <c:y val="2.3013632735698231E-2"/>
          <c:w val="0.56972039054810264"/>
          <c:h val="0.81917561115032744"/>
        </c:manualLayout>
      </c:layout>
      <c:barChart>
        <c:barDir val="bar"/>
        <c:grouping val="clustered"/>
        <c:varyColors val="0"/>
        <c:ser>
          <c:idx val="0"/>
          <c:order val="0"/>
          <c:tx>
            <c:strRef>
              <c:f>'G28'!$B$1</c:f>
              <c:strCache>
                <c:ptCount val="1"/>
                <c:pt idx="0">
                  <c:v>2000</c:v>
                </c:pt>
              </c:strCache>
            </c:strRef>
          </c:tx>
          <c:spPr>
            <a:solidFill>
              <a:srgbClr val="142882"/>
            </a:solidFill>
          </c:spPr>
          <c:invertIfNegative val="0"/>
          <c:cat>
            <c:strRef>
              <c:f>'G28'!$A$2:$A$13</c:f>
              <c:strCache>
                <c:ptCount val="12"/>
                <c:pt idx="0">
                  <c:v>Germany</c:v>
                </c:pt>
                <c:pt idx="1">
                  <c:v>Italy</c:v>
                </c:pt>
                <c:pt idx="2">
                  <c:v>United Kingdom</c:v>
                </c:pt>
                <c:pt idx="3">
                  <c:v>Switzerland</c:v>
                </c:pt>
                <c:pt idx="4">
                  <c:v>Japan</c:v>
                </c:pt>
                <c:pt idx="5">
                  <c:v>France</c:v>
                </c:pt>
                <c:pt idx="6">
                  <c:v>Netherlands</c:v>
                </c:pt>
                <c:pt idx="7">
                  <c:v>United States</c:v>
                </c:pt>
                <c:pt idx="8">
                  <c:v>Czechia</c:v>
                </c:pt>
                <c:pt idx="9">
                  <c:v>Austria</c:v>
                </c:pt>
                <c:pt idx="10">
                  <c:v>Belgium</c:v>
                </c:pt>
                <c:pt idx="11">
                  <c:v>Denmark</c:v>
                </c:pt>
              </c:strCache>
            </c:strRef>
          </c:cat>
          <c:val>
            <c:numRef>
              <c:f>'G28'!$B$2:$B$13</c:f>
              <c:numCache>
                <c:formatCode>General</c:formatCode>
                <c:ptCount val="12"/>
                <c:pt idx="0">
                  <c:v>77</c:v>
                </c:pt>
                <c:pt idx="1">
                  <c:v>50</c:v>
                </c:pt>
                <c:pt idx="2">
                  <c:v>70</c:v>
                </c:pt>
                <c:pt idx="3">
                  <c:v>30</c:v>
                </c:pt>
                <c:pt idx="4">
                  <c:v>56</c:v>
                </c:pt>
                <c:pt idx="5">
                  <c:v>56</c:v>
                </c:pt>
                <c:pt idx="6">
                  <c:v>57</c:v>
                </c:pt>
                <c:pt idx="7">
                  <c:v>57</c:v>
                </c:pt>
                <c:pt idx="8">
                  <c:v>16</c:v>
                </c:pt>
                <c:pt idx="9">
                  <c:v>37</c:v>
                </c:pt>
                <c:pt idx="10">
                  <c:v>60</c:v>
                </c:pt>
                <c:pt idx="11">
                  <c:v>38</c:v>
                </c:pt>
              </c:numCache>
            </c:numRef>
          </c:val>
          <c:extLst xmlns:c16r2="http://schemas.microsoft.com/office/drawing/2015/06/chart">
            <c:ext xmlns:c16="http://schemas.microsoft.com/office/drawing/2014/chart" uri="{C3380CC4-5D6E-409C-BE32-E72D297353CC}">
              <c16:uniqueId val="{00000000-C0F4-49D8-B2D9-A1D00580763D}"/>
            </c:ext>
          </c:extLst>
        </c:ser>
        <c:ser>
          <c:idx val="1"/>
          <c:order val="1"/>
          <c:tx>
            <c:strRef>
              <c:f>'G28'!$C$1</c:f>
              <c:strCache>
                <c:ptCount val="1"/>
                <c:pt idx="0">
                  <c:v>2007</c:v>
                </c:pt>
              </c:strCache>
            </c:strRef>
          </c:tx>
          <c:spPr>
            <a:solidFill>
              <a:srgbClr val="F59100"/>
            </a:solidFill>
          </c:spPr>
          <c:invertIfNegative val="0"/>
          <c:cat>
            <c:strRef>
              <c:f>'G28'!$A$2:$A$13</c:f>
              <c:strCache>
                <c:ptCount val="12"/>
                <c:pt idx="0">
                  <c:v>Germany</c:v>
                </c:pt>
                <c:pt idx="1">
                  <c:v>Italy</c:v>
                </c:pt>
                <c:pt idx="2">
                  <c:v>United Kingdom</c:v>
                </c:pt>
                <c:pt idx="3">
                  <c:v>Switzerland</c:v>
                </c:pt>
                <c:pt idx="4">
                  <c:v>Japan</c:v>
                </c:pt>
                <c:pt idx="5">
                  <c:v>France</c:v>
                </c:pt>
                <c:pt idx="6">
                  <c:v>Netherlands</c:v>
                </c:pt>
                <c:pt idx="7">
                  <c:v>United States</c:v>
                </c:pt>
                <c:pt idx="8">
                  <c:v>Czechia</c:v>
                </c:pt>
                <c:pt idx="9">
                  <c:v>Austria</c:v>
                </c:pt>
                <c:pt idx="10">
                  <c:v>Belgium</c:v>
                </c:pt>
                <c:pt idx="11">
                  <c:v>Denmark</c:v>
                </c:pt>
              </c:strCache>
            </c:strRef>
          </c:cat>
          <c:val>
            <c:numRef>
              <c:f>'G28'!$C$2:$C$13</c:f>
              <c:numCache>
                <c:formatCode>General</c:formatCode>
                <c:ptCount val="12"/>
                <c:pt idx="0">
                  <c:v>88</c:v>
                </c:pt>
                <c:pt idx="1">
                  <c:v>67</c:v>
                </c:pt>
                <c:pt idx="2">
                  <c:v>64</c:v>
                </c:pt>
                <c:pt idx="3">
                  <c:v>64</c:v>
                </c:pt>
                <c:pt idx="4">
                  <c:v>59</c:v>
                </c:pt>
                <c:pt idx="5">
                  <c:v>56</c:v>
                </c:pt>
                <c:pt idx="6">
                  <c:v>63</c:v>
                </c:pt>
                <c:pt idx="7">
                  <c:v>53</c:v>
                </c:pt>
                <c:pt idx="8">
                  <c:v>29</c:v>
                </c:pt>
                <c:pt idx="9">
                  <c:v>45</c:v>
                </c:pt>
                <c:pt idx="10">
                  <c:v>60</c:v>
                </c:pt>
                <c:pt idx="11">
                  <c:v>41</c:v>
                </c:pt>
              </c:numCache>
            </c:numRef>
          </c:val>
          <c:extLst xmlns:c16r2="http://schemas.microsoft.com/office/drawing/2015/06/chart">
            <c:ext xmlns:c16="http://schemas.microsoft.com/office/drawing/2014/chart" uri="{C3380CC4-5D6E-409C-BE32-E72D297353CC}">
              <c16:uniqueId val="{00000001-C0F4-49D8-B2D9-A1D00580763D}"/>
            </c:ext>
          </c:extLst>
        </c:ser>
        <c:ser>
          <c:idx val="2"/>
          <c:order val="2"/>
          <c:tx>
            <c:strRef>
              <c:f>'G28'!$D$1</c:f>
              <c:strCache>
                <c:ptCount val="1"/>
                <c:pt idx="0">
                  <c:v>2016</c:v>
                </c:pt>
              </c:strCache>
            </c:strRef>
          </c:tx>
          <c:spPr>
            <a:solidFill>
              <a:srgbClr val="00A0E1"/>
            </a:solidFill>
          </c:spPr>
          <c:invertIfNegative val="0"/>
          <c:cat>
            <c:strRef>
              <c:f>'G28'!$A$2:$A$13</c:f>
              <c:strCache>
                <c:ptCount val="12"/>
                <c:pt idx="0">
                  <c:v>Germany</c:v>
                </c:pt>
                <c:pt idx="1">
                  <c:v>Italy</c:v>
                </c:pt>
                <c:pt idx="2">
                  <c:v>United Kingdom</c:v>
                </c:pt>
                <c:pt idx="3">
                  <c:v>Switzerland</c:v>
                </c:pt>
                <c:pt idx="4">
                  <c:v>Japan</c:v>
                </c:pt>
                <c:pt idx="5">
                  <c:v>France</c:v>
                </c:pt>
                <c:pt idx="6">
                  <c:v>Netherlands</c:v>
                </c:pt>
                <c:pt idx="7">
                  <c:v>United States</c:v>
                </c:pt>
                <c:pt idx="8">
                  <c:v>Czechia</c:v>
                </c:pt>
                <c:pt idx="9">
                  <c:v>Austria</c:v>
                </c:pt>
                <c:pt idx="10">
                  <c:v>Belgium</c:v>
                </c:pt>
                <c:pt idx="11">
                  <c:v>Denmark</c:v>
                </c:pt>
              </c:strCache>
            </c:strRef>
          </c:cat>
          <c:val>
            <c:numRef>
              <c:f>'G28'!$D$2:$D$13</c:f>
              <c:numCache>
                <c:formatCode>General</c:formatCode>
                <c:ptCount val="12"/>
                <c:pt idx="0">
                  <c:v>87</c:v>
                </c:pt>
                <c:pt idx="1">
                  <c:v>64</c:v>
                </c:pt>
                <c:pt idx="2">
                  <c:v>61</c:v>
                </c:pt>
                <c:pt idx="3">
                  <c:v>60</c:v>
                </c:pt>
                <c:pt idx="4">
                  <c:v>58</c:v>
                </c:pt>
                <c:pt idx="5">
                  <c:v>52</c:v>
                </c:pt>
                <c:pt idx="6">
                  <c:v>51</c:v>
                </c:pt>
                <c:pt idx="7">
                  <c:v>50</c:v>
                </c:pt>
                <c:pt idx="8">
                  <c:v>49</c:v>
                </c:pt>
                <c:pt idx="9">
                  <c:v>47</c:v>
                </c:pt>
                <c:pt idx="10">
                  <c:v>41</c:v>
                </c:pt>
                <c:pt idx="11">
                  <c:v>33</c:v>
                </c:pt>
              </c:numCache>
            </c:numRef>
          </c:val>
          <c:extLst xmlns:c16r2="http://schemas.microsoft.com/office/drawing/2015/06/chart">
            <c:ext xmlns:c16="http://schemas.microsoft.com/office/drawing/2014/chart" uri="{C3380CC4-5D6E-409C-BE32-E72D297353CC}">
              <c16:uniqueId val="{00000002-C0F4-49D8-B2D9-A1D00580763D}"/>
            </c:ext>
          </c:extLst>
        </c:ser>
        <c:dLbls>
          <c:showLegendKey val="0"/>
          <c:showVal val="0"/>
          <c:showCatName val="0"/>
          <c:showSerName val="0"/>
          <c:showPercent val="0"/>
          <c:showBubbleSize val="0"/>
        </c:dLbls>
        <c:gapWidth val="150"/>
        <c:axId val="116989312"/>
        <c:axId val="116991104"/>
      </c:barChart>
      <c:catAx>
        <c:axId val="116989312"/>
        <c:scaling>
          <c:orientation val="minMax"/>
        </c:scaling>
        <c:delete val="0"/>
        <c:axPos val="l"/>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fr-FR"/>
          </a:p>
        </c:txPr>
        <c:crossAx val="116991104"/>
        <c:crosses val="autoZero"/>
        <c:auto val="1"/>
        <c:lblAlgn val="ctr"/>
        <c:lblOffset val="100"/>
        <c:noMultiLvlLbl val="0"/>
      </c:catAx>
      <c:valAx>
        <c:axId val="116991104"/>
        <c:scaling>
          <c:orientation val="minMax"/>
        </c:scaling>
        <c:delete val="0"/>
        <c:axPos val="b"/>
        <c:majorGridlines>
          <c:spPr>
            <a:ln w="3175"/>
          </c:spPr>
        </c:majorGridlines>
        <c:numFmt formatCode="General" sourceLinked="1"/>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fr-FR"/>
          </a:p>
        </c:txPr>
        <c:crossAx val="116989312"/>
        <c:crosses val="autoZero"/>
        <c:crossBetween val="between"/>
      </c:valAx>
    </c:plotArea>
    <c:legend>
      <c:legendPos val="r"/>
      <c:layout>
        <c:manualLayout>
          <c:xMode val="edge"/>
          <c:yMode val="edge"/>
          <c:x val="0.63222006790195684"/>
          <c:y val="0.35747370605973494"/>
          <c:w val="8.5045114535079791E-2"/>
          <c:h val="0.21182739281239935"/>
        </c:manualLayout>
      </c:layout>
      <c:overlay val="0"/>
      <c:txPr>
        <a:bodyPr/>
        <a:lstStyle/>
        <a:p>
          <a:pPr>
            <a:defRPr sz="13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72447223694442E-2"/>
          <c:y val="3.100563974027707E-2"/>
          <c:w val="0.90543392034856107"/>
          <c:h val="0.91736013699453822"/>
        </c:manualLayout>
      </c:layout>
      <c:lineChart>
        <c:grouping val="standard"/>
        <c:varyColors val="0"/>
        <c:ser>
          <c:idx val="0"/>
          <c:order val="0"/>
          <c:spPr>
            <a:ln w="38100">
              <a:solidFill>
                <a:srgbClr val="142882"/>
              </a:solidFill>
              <a:prstDash val="solid"/>
            </a:ln>
            <a:effectLst/>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'G4'!$D$6:$D$38</c:f>
              <c:numCache>
                <c:formatCode>##,#0\.0_ ;\-##,#0\.0\ </c:formatCode>
                <c:ptCount val="33"/>
                <c:pt idx="0">
                  <c:v>2.5722019999999999</c:v>
                </c:pt>
                <c:pt idx="1">
                  <c:v>1.410266</c:v>
                </c:pt>
                <c:pt idx="2">
                  <c:v>0.52260300000000004</c:v>
                </c:pt>
                <c:pt idx="3">
                  <c:v>2.5491519999999999</c:v>
                </c:pt>
                <c:pt idx="4">
                  <c:v>2.573823</c:v>
                </c:pt>
                <c:pt idx="5">
                  <c:v>1.3093379999999999</c:v>
                </c:pt>
                <c:pt idx="6">
                  <c:v>0.10295600000000001</c:v>
                </c:pt>
                <c:pt idx="7">
                  <c:v>1.1613359999999999</c:v>
                </c:pt>
                <c:pt idx="8">
                  <c:v>-0.24268400000000001</c:v>
                </c:pt>
                <c:pt idx="9">
                  <c:v>1.391043</c:v>
                </c:pt>
                <c:pt idx="10">
                  <c:v>1.63554</c:v>
                </c:pt>
                <c:pt idx="11">
                  <c:v>0.406416</c:v>
                </c:pt>
                <c:pt idx="12">
                  <c:v>1.0298590000000001</c:v>
                </c:pt>
                <c:pt idx="13">
                  <c:v>1.7877590000000001</c:v>
                </c:pt>
                <c:pt idx="14">
                  <c:v>0.85085699999999997</c:v>
                </c:pt>
                <c:pt idx="15">
                  <c:v>1.830605</c:v>
                </c:pt>
                <c:pt idx="16">
                  <c:v>0.78694799999999998</c:v>
                </c:pt>
                <c:pt idx="17">
                  <c:v>1.600433</c:v>
                </c:pt>
                <c:pt idx="18">
                  <c:v>-7.6838000000000004E-2</c:v>
                </c:pt>
                <c:pt idx="19">
                  <c:v>0.845105</c:v>
                </c:pt>
                <c:pt idx="20">
                  <c:v>0.39325199999999999</c:v>
                </c:pt>
                <c:pt idx="21">
                  <c:v>1.7214</c:v>
                </c:pt>
                <c:pt idx="22">
                  <c:v>-0.60080999999999996</c:v>
                </c:pt>
                <c:pt idx="23">
                  <c:v>-1.269172</c:v>
                </c:pt>
                <c:pt idx="24">
                  <c:v>-1.981185</c:v>
                </c:pt>
                <c:pt idx="25">
                  <c:v>0.93023999999999996</c:v>
                </c:pt>
                <c:pt idx="26">
                  <c:v>0.77665200000000001</c:v>
                </c:pt>
                <c:pt idx="27">
                  <c:v>-0.24645300000000001</c:v>
                </c:pt>
                <c:pt idx="28">
                  <c:v>0.59827799999999998</c:v>
                </c:pt>
                <c:pt idx="29">
                  <c:v>0.43330800000000003</c:v>
                </c:pt>
                <c:pt idx="30">
                  <c:v>0.33032800000000001</c:v>
                </c:pt>
                <c:pt idx="31">
                  <c:v>-0.28545300000000001</c:v>
                </c:pt>
                <c:pt idx="32">
                  <c:v>0.84645099999999995</c:v>
                </c:pt>
              </c:numCache>
            </c:numRef>
          </c:val>
          <c:smooth val="0"/>
          <c:extLst xmlns:c16r2="http://schemas.microsoft.com/office/drawing/2015/06/chart">
            <c:ext xmlns:c16="http://schemas.microsoft.com/office/drawing/2014/chart" uri="{C3380CC4-5D6E-409C-BE32-E72D297353CC}">
              <c16:uniqueId val="{00000000-1C5E-4F0A-A489-165270E69663}"/>
            </c:ext>
          </c:extLst>
        </c:ser>
        <c:ser>
          <c:idx val="1"/>
          <c:order val="1"/>
          <c:spPr>
            <a:ln w="38100">
              <a:solidFill>
                <a:srgbClr val="F59100"/>
              </a:solidFill>
            </a:ln>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'G4'!$G$6:$G$38</c:f>
              <c:numCache>
                <c:formatCode>0\.0</c:formatCode>
                <c:ptCount val="33"/>
                <c:pt idx="0">
                  <c:v>1.21821046276513</c:v>
                </c:pt>
                <c:pt idx="1">
                  <c:v>1.2182104627651347</c:v>
                </c:pt>
                <c:pt idx="2">
                  <c:v>1.2182104627651347</c:v>
                </c:pt>
                <c:pt idx="3">
                  <c:v>1.2182104627651347</c:v>
                </c:pt>
                <c:pt idx="4">
                  <c:v>1.2182104627651347</c:v>
                </c:pt>
                <c:pt idx="5">
                  <c:v>1.2182104627651347</c:v>
                </c:pt>
                <c:pt idx="6">
                  <c:v>1.2182104627651347</c:v>
                </c:pt>
                <c:pt idx="7">
                  <c:v>1.2182104627651347</c:v>
                </c:pt>
                <c:pt idx="8">
                  <c:v>1.2182104627651347</c:v>
                </c:pt>
                <c:pt idx="9">
                  <c:v>1.2182104627651347</c:v>
                </c:pt>
                <c:pt idx="10">
                  <c:v>1.2182104627651347</c:v>
                </c:pt>
                <c:pt idx="11">
                  <c:v>1.2182104627651347</c:v>
                </c:pt>
                <c:pt idx="12">
                  <c:v>1.2182104627651347</c:v>
                </c:pt>
                <c:pt idx="13">
                  <c:v>1.2182104627651347</c:v>
                </c:pt>
                <c:pt idx="14">
                  <c:v>1.2182104627651347</c:v>
                </c:pt>
                <c:pt idx="15">
                  <c:v>1.2182104627651347</c:v>
                </c:pt>
              </c:numCache>
            </c:numRef>
          </c:val>
          <c:smooth val="0"/>
          <c:extLst xmlns:c16r2="http://schemas.microsoft.com/office/drawing/2015/06/chart">
            <c:ext xmlns:c16="http://schemas.microsoft.com/office/drawing/2014/chart" uri="{C3380CC4-5D6E-409C-BE32-E72D297353CC}">
              <c16:uniqueId val="{00000001-1C5E-4F0A-A489-165270E69663}"/>
            </c:ext>
          </c:extLst>
        </c:ser>
        <c:ser>
          <c:idx val="2"/>
          <c:order val="2"/>
          <c:spPr>
            <a:ln w="38100">
              <a:solidFill>
                <a:srgbClr val="F59100"/>
              </a:solidFill>
            </a:ln>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'G4'!$H$6:$H$38</c:f>
              <c:numCache>
                <c:formatCode>0\.0</c:formatCode>
                <c:ptCount val="33"/>
                <c:pt idx="15">
                  <c:v>0.66404175745702343</c:v>
                </c:pt>
                <c:pt idx="16">
                  <c:v>0.66404175745702343</c:v>
                </c:pt>
                <c:pt idx="17">
                  <c:v>0.66404175745702343</c:v>
                </c:pt>
                <c:pt idx="18">
                  <c:v>0.66404175745702343</c:v>
                </c:pt>
                <c:pt idx="19">
                  <c:v>0.66404175745702343</c:v>
                </c:pt>
                <c:pt idx="20">
                  <c:v>0.66404175745702343</c:v>
                </c:pt>
                <c:pt idx="21">
                  <c:v>0.66404175745702343</c:v>
                </c:pt>
                <c:pt idx="22">
                  <c:v>0.66404175745702343</c:v>
                </c:pt>
              </c:numCache>
            </c:numRef>
          </c:val>
          <c:smooth val="0"/>
          <c:extLst xmlns:c16r2="http://schemas.microsoft.com/office/drawing/2015/06/chart">
            <c:ext xmlns:c16="http://schemas.microsoft.com/office/drawing/2014/chart" uri="{C3380CC4-5D6E-409C-BE32-E72D297353CC}">
              <c16:uniqueId val="{00000002-1C5E-4F0A-A489-165270E69663}"/>
            </c:ext>
          </c:extLst>
        </c:ser>
        <c:ser>
          <c:idx val="3"/>
          <c:order val="3"/>
          <c:spPr>
            <a:ln w="38100">
              <a:solidFill>
                <a:srgbClr val="F59100"/>
              </a:solidFill>
            </a:ln>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'G4'!$J$6:$J$38</c:f>
              <c:numCache>
                <c:formatCode>0\.0</c:formatCode>
                <c:ptCount val="33"/>
                <c:pt idx="27">
                  <c:v>0.38387057296476179</c:v>
                </c:pt>
                <c:pt idx="28">
                  <c:v>0.38387057296476179</c:v>
                </c:pt>
                <c:pt idx="29">
                  <c:v>0.38387057296476179</c:v>
                </c:pt>
                <c:pt idx="30">
                  <c:v>0.38387057296476179</c:v>
                </c:pt>
                <c:pt idx="31">
                  <c:v>0.38387057296476179</c:v>
                </c:pt>
                <c:pt idx="32">
                  <c:v>0.38387057296476179</c:v>
                </c:pt>
              </c:numCache>
            </c:numRef>
          </c:val>
          <c:smooth val="0"/>
          <c:extLst xmlns:c16r2="http://schemas.microsoft.com/office/drawing/2015/06/chart">
            <c:ext xmlns:c16="http://schemas.microsoft.com/office/drawing/2014/chart" uri="{C3380CC4-5D6E-409C-BE32-E72D297353CC}">
              <c16:uniqueId val="{00000003-1C5E-4F0A-A489-165270E69663}"/>
            </c:ext>
          </c:extLst>
        </c:ser>
        <c:ser>
          <c:idx val="4"/>
          <c:order val="4"/>
          <c:spPr>
            <a:ln w="38100">
              <a:solidFill>
                <a:srgbClr val="F59100"/>
              </a:solidFill>
            </a:ln>
          </c:spPr>
          <c:marker>
            <c:symbol val="none"/>
          </c:marker>
          <c:cat>
            <c:numRef>
              <c:f>'G4'!$A$6:$A$38</c:f>
              <c:numCache>
                <c:formatCode>m/d/yyyy</c:formatCode>
                <c:ptCount val="33"/>
                <c:pt idx="0">
                  <c:v>31048</c:v>
                </c:pt>
                <c:pt idx="1">
                  <c:v>31413</c:v>
                </c:pt>
                <c:pt idx="2">
                  <c:v>31778</c:v>
                </c:pt>
                <c:pt idx="3">
                  <c:v>32143</c:v>
                </c:pt>
                <c:pt idx="4">
                  <c:v>32509</c:v>
                </c:pt>
                <c:pt idx="5">
                  <c:v>32874</c:v>
                </c:pt>
                <c:pt idx="6">
                  <c:v>33239</c:v>
                </c:pt>
                <c:pt idx="7">
                  <c:v>33604</c:v>
                </c:pt>
                <c:pt idx="8">
                  <c:v>33970</c:v>
                </c:pt>
                <c:pt idx="9">
                  <c:v>34335</c:v>
                </c:pt>
                <c:pt idx="10">
                  <c:v>34700</c:v>
                </c:pt>
                <c:pt idx="11">
                  <c:v>35065</c:v>
                </c:pt>
                <c:pt idx="12">
                  <c:v>35431</c:v>
                </c:pt>
                <c:pt idx="13">
                  <c:v>35796</c:v>
                </c:pt>
                <c:pt idx="14">
                  <c:v>36161</c:v>
                </c:pt>
                <c:pt idx="15">
                  <c:v>36526</c:v>
                </c:pt>
                <c:pt idx="16">
                  <c:v>36892</c:v>
                </c:pt>
                <c:pt idx="17">
                  <c:v>37257</c:v>
                </c:pt>
                <c:pt idx="18">
                  <c:v>37622</c:v>
                </c:pt>
                <c:pt idx="19">
                  <c:v>37987</c:v>
                </c:pt>
                <c:pt idx="20">
                  <c:v>38353</c:v>
                </c:pt>
                <c:pt idx="21">
                  <c:v>38718</c:v>
                </c:pt>
                <c:pt idx="22">
                  <c:v>39083</c:v>
                </c:pt>
                <c:pt idx="23">
                  <c:v>39448</c:v>
                </c:pt>
                <c:pt idx="24">
                  <c:v>39814</c:v>
                </c:pt>
                <c:pt idx="25">
                  <c:v>40179</c:v>
                </c:pt>
                <c:pt idx="26">
                  <c:v>40544</c:v>
                </c:pt>
                <c:pt idx="27">
                  <c:v>40909</c:v>
                </c:pt>
                <c:pt idx="28">
                  <c:v>41275</c:v>
                </c:pt>
                <c:pt idx="29">
                  <c:v>41640</c:v>
                </c:pt>
                <c:pt idx="30">
                  <c:v>42005</c:v>
                </c:pt>
                <c:pt idx="31">
                  <c:v>42370</c:v>
                </c:pt>
                <c:pt idx="32">
                  <c:v>42736</c:v>
                </c:pt>
              </c:numCache>
            </c:numRef>
          </c:cat>
          <c:val>
            <c:numRef>
              <c:f>'G4'!$I$6:$I$38</c:f>
              <c:numCache>
                <c:formatCode>0\.0</c:formatCode>
                <c:ptCount val="33"/>
                <c:pt idx="22">
                  <c:v>-0.36444103332252675</c:v>
                </c:pt>
                <c:pt idx="23">
                  <c:v>-0.36444103332252675</c:v>
                </c:pt>
                <c:pt idx="24">
                  <c:v>-0.36444103332252675</c:v>
                </c:pt>
                <c:pt idx="25">
                  <c:v>-0.36444103332252675</c:v>
                </c:pt>
                <c:pt idx="26">
                  <c:v>-0.36444103332252675</c:v>
                </c:pt>
                <c:pt idx="27">
                  <c:v>-0.36444103332252675</c:v>
                </c:pt>
              </c:numCache>
            </c:numRef>
          </c:val>
          <c:smooth val="0"/>
          <c:extLst xmlns:c16r2="http://schemas.microsoft.com/office/drawing/2015/06/chart">
            <c:ext xmlns:c16="http://schemas.microsoft.com/office/drawing/2014/chart" uri="{C3380CC4-5D6E-409C-BE32-E72D297353CC}">
              <c16:uniqueId val="{00000004-1C5E-4F0A-A489-165270E69663}"/>
            </c:ext>
          </c:extLst>
        </c:ser>
        <c:dLbls>
          <c:showLegendKey val="0"/>
          <c:showVal val="0"/>
          <c:showCatName val="0"/>
          <c:showSerName val="0"/>
          <c:showPercent val="0"/>
          <c:showBubbleSize val="0"/>
        </c:dLbls>
        <c:marker val="1"/>
        <c:smooth val="0"/>
        <c:axId val="60651008"/>
        <c:axId val="60652544"/>
      </c:lineChart>
      <c:dateAx>
        <c:axId val="60651008"/>
        <c:scaling>
          <c:orientation val="minMax"/>
          <c:min val="31048"/>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60652544"/>
        <c:crosses val="autoZero"/>
        <c:auto val="0"/>
        <c:lblOffset val="0"/>
        <c:baseTimeUnit val="years"/>
        <c:majorUnit val="5"/>
        <c:majorTimeUnit val="years"/>
        <c:minorUnit val="1"/>
        <c:minorTimeUnit val="years"/>
      </c:dateAx>
      <c:valAx>
        <c:axId val="60652544"/>
        <c:scaling>
          <c:orientation val="minMax"/>
          <c:min val="-2"/>
        </c:scaling>
        <c:delete val="0"/>
        <c:axPos val="l"/>
        <c:majorGridlines>
          <c:spPr>
            <a:ln w="12700">
              <a:solidFill>
                <a:srgbClr val="C0C0C0"/>
              </a:solidFill>
              <a:prstDash val="solid"/>
            </a:ln>
          </c:spPr>
        </c:majorGridlines>
        <c:numFmt formatCode="0.0;&quot;-&quot;0.0" sourceLinked="0"/>
        <c:majorTickMark val="none"/>
        <c:minorTickMark val="none"/>
        <c:tickLblPos val="nextTo"/>
        <c:spPr>
          <a:ln w="12700">
            <a:solidFill>
              <a:srgbClr val="000000"/>
            </a:solidFill>
            <a:prstDash val="solid"/>
          </a:ln>
        </c:spPr>
        <c:crossAx val="60651008"/>
        <c:crosses val="autoZero"/>
        <c:crossBetween val="midCat"/>
      </c:valAx>
      <c:spPr>
        <a:noFill/>
        <a:ln w="12700">
          <a:solidFill>
            <a:srgbClr val="4D4D4D"/>
          </a:solidFill>
          <a:prstDash val="solid"/>
        </a:ln>
      </c:spPr>
    </c:plotArea>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91326239133278E-2"/>
          <c:y val="2.448867974726188E-2"/>
          <c:w val="0.90323261324449522"/>
          <c:h val="0.82710732474344417"/>
        </c:manualLayout>
      </c:layout>
      <c:lineChart>
        <c:grouping val="standard"/>
        <c:varyColors val="0"/>
        <c:ser>
          <c:idx val="0"/>
          <c:order val="0"/>
          <c:tx>
            <c:strRef>
              <c:f>'G29'!$A$2</c:f>
              <c:strCache>
                <c:ptCount val="1"/>
                <c:pt idx="0">
                  <c:v>Tradable branches</c:v>
                </c:pt>
              </c:strCache>
            </c:strRef>
          </c:tx>
          <c:spPr>
            <a:ln>
              <a:solidFill>
                <a:srgbClr val="00A0E1"/>
              </a:solidFill>
            </a:ln>
          </c:spPr>
          <c:marker>
            <c:symbol val="none"/>
          </c:marker>
          <c:cat>
            <c:numRef>
              <c:f>'G29'!$B$1:$S$1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'G29'!$B$2:$S$2</c:f>
              <c:numCache>
                <c:formatCode>0\.0%</c:formatCode>
                <c:ptCount val="18"/>
                <c:pt idx="0">
                  <c:v>0.42119376457464885</c:v>
                </c:pt>
                <c:pt idx="1">
                  <c:v>0.42852857141506234</c:v>
                </c:pt>
                <c:pt idx="2">
                  <c:v>0.42100672916465776</c:v>
                </c:pt>
                <c:pt idx="3">
                  <c:v>0.42086269755103456</c:v>
                </c:pt>
                <c:pt idx="4">
                  <c:v>0.41460623128732355</c:v>
                </c:pt>
                <c:pt idx="5">
                  <c:v>0.41655735206460409</c:v>
                </c:pt>
                <c:pt idx="6">
                  <c:v>0.40924133441154892</c:v>
                </c:pt>
                <c:pt idx="7">
                  <c:v>0.41435016619824455</c:v>
                </c:pt>
                <c:pt idx="8">
                  <c:v>0.41706424831749828</c:v>
                </c:pt>
                <c:pt idx="9">
                  <c:v>0.40251078304280447</c:v>
                </c:pt>
                <c:pt idx="10">
                  <c:v>0.38262619397992864</c:v>
                </c:pt>
                <c:pt idx="11">
                  <c:v>0.40996809252849858</c:v>
                </c:pt>
                <c:pt idx="12">
                  <c:v>0.40520367811828195</c:v>
                </c:pt>
                <c:pt idx="13">
                  <c:v>0.39601297335098057</c:v>
                </c:pt>
                <c:pt idx="14">
                  <c:v>0.39337733815718201</c:v>
                </c:pt>
                <c:pt idx="15">
                  <c:v>0.40098917005202683</c:v>
                </c:pt>
                <c:pt idx="16">
                  <c:v>0.41154156165930306</c:v>
                </c:pt>
                <c:pt idx="17">
                  <c:v>0.4016611103242268</c:v>
                </c:pt>
              </c:numCache>
            </c:numRef>
          </c:val>
          <c:smooth val="0"/>
          <c:extLst xmlns:c16r2="http://schemas.microsoft.com/office/drawing/2015/06/chart">
            <c:ext xmlns:c16="http://schemas.microsoft.com/office/drawing/2014/chart" uri="{C3380CC4-5D6E-409C-BE32-E72D297353CC}">
              <c16:uniqueId val="{00000000-4E0B-45A7-88D2-DCD4379BD0F5}"/>
            </c:ext>
          </c:extLst>
        </c:ser>
        <c:ser>
          <c:idx val="1"/>
          <c:order val="1"/>
          <c:tx>
            <c:strRef>
              <c:f>'G29'!$A$3</c:f>
              <c:strCache>
                <c:ptCount val="1"/>
                <c:pt idx="0">
                  <c:v>Non-tradable branches</c:v>
                </c:pt>
              </c:strCache>
            </c:strRef>
          </c:tx>
          <c:spPr>
            <a:ln>
              <a:solidFill>
                <a:srgbClr val="F59100"/>
              </a:solidFill>
            </a:ln>
          </c:spPr>
          <c:marker>
            <c:symbol val="none"/>
          </c:marker>
          <c:cat>
            <c:numRef>
              <c:f>'G29'!$B$1:$S$1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'G29'!$B$3:$S$3</c:f>
              <c:numCache>
                <c:formatCode>0\.0%</c:formatCode>
                <c:ptCount val="18"/>
                <c:pt idx="0">
                  <c:v>0.37912148809028151</c:v>
                </c:pt>
                <c:pt idx="1">
                  <c:v>0.38168997743739036</c:v>
                </c:pt>
                <c:pt idx="2">
                  <c:v>0.38853688701914751</c:v>
                </c:pt>
                <c:pt idx="3">
                  <c:v>0.38192812289809269</c:v>
                </c:pt>
                <c:pt idx="4">
                  <c:v>0.38401018205074822</c:v>
                </c:pt>
                <c:pt idx="5">
                  <c:v>0.38682358777679654</c:v>
                </c:pt>
                <c:pt idx="6">
                  <c:v>0.38715394425070099</c:v>
                </c:pt>
                <c:pt idx="7">
                  <c:v>0.39142318288400213</c:v>
                </c:pt>
                <c:pt idx="8">
                  <c:v>0.39967640120529063</c:v>
                </c:pt>
                <c:pt idx="9">
                  <c:v>0.40520604094777851</c:v>
                </c:pt>
                <c:pt idx="10">
                  <c:v>0.3876350419888091</c:v>
                </c:pt>
                <c:pt idx="11">
                  <c:v>0.38488651643901922</c:v>
                </c:pt>
                <c:pt idx="12">
                  <c:v>0.38333211742264789</c:v>
                </c:pt>
                <c:pt idx="13">
                  <c:v>0.37894641036557175</c:v>
                </c:pt>
                <c:pt idx="14">
                  <c:v>0.37455944722676987</c:v>
                </c:pt>
                <c:pt idx="15">
                  <c:v>0.37664548679214599</c:v>
                </c:pt>
                <c:pt idx="16">
                  <c:v>0.38360684958765184</c:v>
                </c:pt>
                <c:pt idx="17">
                  <c:v>0.38272717048633131</c:v>
                </c:pt>
              </c:numCache>
            </c:numRef>
          </c:val>
          <c:smooth val="0"/>
          <c:extLst xmlns:c16r2="http://schemas.microsoft.com/office/drawing/2015/06/chart">
            <c:ext xmlns:c16="http://schemas.microsoft.com/office/drawing/2014/chart" uri="{C3380CC4-5D6E-409C-BE32-E72D297353CC}">
              <c16:uniqueId val="{00000001-4E0B-45A7-88D2-DCD4379BD0F5}"/>
            </c:ext>
          </c:extLst>
        </c:ser>
        <c:ser>
          <c:idx val="2"/>
          <c:order val="2"/>
          <c:tx>
            <c:strRef>
              <c:f>'G29'!$A$4</c:f>
              <c:strCache>
                <c:ptCount val="1"/>
                <c:pt idx="0">
                  <c:v>All</c:v>
                </c:pt>
              </c:strCache>
            </c:strRef>
          </c:tx>
          <c:spPr>
            <a:ln>
              <a:solidFill>
                <a:srgbClr val="142882"/>
              </a:solidFill>
            </a:ln>
          </c:spPr>
          <c:marker>
            <c:symbol val="none"/>
          </c:marker>
          <c:cat>
            <c:numRef>
              <c:f>'G29'!$B$1:$S$1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'G29'!$B$4:$S$4</c:f>
              <c:numCache>
                <c:formatCode>0\.0%</c:formatCode>
                <c:ptCount val="18"/>
                <c:pt idx="0">
                  <c:v>0.39366161326070359</c:v>
                </c:pt>
                <c:pt idx="1">
                  <c:v>0.39790872001519872</c:v>
                </c:pt>
                <c:pt idx="2">
                  <c:v>0.39949722292753304</c:v>
                </c:pt>
                <c:pt idx="3">
                  <c:v>0.39492498038411561</c:v>
                </c:pt>
                <c:pt idx="4">
                  <c:v>0.39390222648364953</c:v>
                </c:pt>
                <c:pt idx="5">
                  <c:v>0.39634443885422982</c:v>
                </c:pt>
                <c:pt idx="6">
                  <c:v>0.39406079396587573</c:v>
                </c:pt>
                <c:pt idx="7">
                  <c:v>0.39844243147713065</c:v>
                </c:pt>
                <c:pt idx="8">
                  <c:v>0.40490877050452584</c:v>
                </c:pt>
                <c:pt idx="9">
                  <c:v>0.4044282916488125</c:v>
                </c:pt>
                <c:pt idx="10">
                  <c:v>0.38621954676006259</c:v>
                </c:pt>
                <c:pt idx="11">
                  <c:v>0.39214880819466463</c:v>
                </c:pt>
                <c:pt idx="12">
                  <c:v>0.38965781238557107</c:v>
                </c:pt>
                <c:pt idx="13">
                  <c:v>0.38386917952920679</c:v>
                </c:pt>
                <c:pt idx="14">
                  <c:v>0.37997890159339065</c:v>
                </c:pt>
                <c:pt idx="15">
                  <c:v>0.38370233308716245</c:v>
                </c:pt>
                <c:pt idx="16">
                  <c:v>0.39180072743315508</c:v>
                </c:pt>
                <c:pt idx="17">
                  <c:v>0.38820837616039489</c:v>
                </c:pt>
              </c:numCache>
            </c:numRef>
          </c:val>
          <c:smooth val="0"/>
          <c:extLst xmlns:c16r2="http://schemas.microsoft.com/office/drawing/2015/06/chart">
            <c:ext xmlns:c16="http://schemas.microsoft.com/office/drawing/2014/chart" uri="{C3380CC4-5D6E-409C-BE32-E72D297353CC}">
              <c16:uniqueId val="{00000002-4E0B-45A7-88D2-DCD4379BD0F5}"/>
            </c:ext>
          </c:extLst>
        </c:ser>
        <c:ser>
          <c:idx val="3"/>
          <c:order val="3"/>
          <c:tx>
            <c:strRef>
              <c:f>'G29'!$A$5</c:f>
              <c:strCache>
                <c:ptCount val="1"/>
                <c:pt idx="0">
                  <c:v>Non-financial corporations and unincorporated enterprises</c:v>
                </c:pt>
              </c:strCache>
            </c:strRef>
          </c:tx>
          <c:spPr>
            <a:ln>
              <a:solidFill>
                <a:srgbClr val="BE73AF"/>
              </a:solidFill>
            </a:ln>
          </c:spPr>
          <c:marker>
            <c:symbol val="none"/>
          </c:marker>
          <c:cat>
            <c:numRef>
              <c:f>'G29'!$B$1:$S$1</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'G29'!$B$5:$S$5</c:f>
              <c:numCache>
                <c:formatCode>0\.0%</c:formatCode>
                <c:ptCount val="18"/>
                <c:pt idx="0">
                  <c:v>0.39521765852236335</c:v>
                </c:pt>
                <c:pt idx="1">
                  <c:v>0.3951863177146297</c:v>
                </c:pt>
                <c:pt idx="2">
                  <c:v>0.39745595775604503</c:v>
                </c:pt>
                <c:pt idx="3">
                  <c:v>0.39253108124208591</c:v>
                </c:pt>
                <c:pt idx="4">
                  <c:v>0.39345661199916959</c:v>
                </c:pt>
                <c:pt idx="5">
                  <c:v>0.39353927908195613</c:v>
                </c:pt>
                <c:pt idx="6">
                  <c:v>0.39057487059685764</c:v>
                </c:pt>
                <c:pt idx="7">
                  <c:v>0.39343822666066974</c:v>
                </c:pt>
                <c:pt idx="8">
                  <c:v>0.3993758577982614</c:v>
                </c:pt>
                <c:pt idx="9">
                  <c:v>0.39526550096376112</c:v>
                </c:pt>
                <c:pt idx="10">
                  <c:v>0.37307449943554943</c:v>
                </c:pt>
                <c:pt idx="11">
                  <c:v>0.37822680454174684</c:v>
                </c:pt>
                <c:pt idx="12">
                  <c:v>0.37384813933275585</c:v>
                </c:pt>
                <c:pt idx="13">
                  <c:v>0.36593165439992986</c:v>
                </c:pt>
                <c:pt idx="14">
                  <c:v>0.35868190775252162</c:v>
                </c:pt>
                <c:pt idx="15">
                  <c:v>0.36418331058620146</c:v>
                </c:pt>
                <c:pt idx="16">
                  <c:v>0.37766811843209341</c:v>
                </c:pt>
                <c:pt idx="17">
                  <c:v>0.3763377810514475</c:v>
                </c:pt>
              </c:numCache>
            </c:numRef>
          </c:val>
          <c:smooth val="0"/>
          <c:extLst xmlns:c16r2="http://schemas.microsoft.com/office/drawing/2015/06/chart">
            <c:ext xmlns:c16="http://schemas.microsoft.com/office/drawing/2014/chart" uri="{C3380CC4-5D6E-409C-BE32-E72D297353CC}">
              <c16:uniqueId val="{00000003-4E0B-45A7-88D2-DCD4379BD0F5}"/>
            </c:ext>
          </c:extLst>
        </c:ser>
        <c:dLbls>
          <c:showLegendKey val="0"/>
          <c:showVal val="0"/>
          <c:showCatName val="0"/>
          <c:showSerName val="0"/>
          <c:showPercent val="0"/>
          <c:showBubbleSize val="0"/>
        </c:dLbls>
        <c:marker val="1"/>
        <c:smooth val="0"/>
        <c:axId val="118326784"/>
        <c:axId val="118328320"/>
      </c:lineChart>
      <c:catAx>
        <c:axId val="118326784"/>
        <c:scaling>
          <c:orientation val="minMax"/>
        </c:scaling>
        <c:delete val="0"/>
        <c:axPos val="b"/>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8328320"/>
        <c:crosses val="autoZero"/>
        <c:auto val="1"/>
        <c:lblAlgn val="ctr"/>
        <c:lblOffset val="100"/>
        <c:noMultiLvlLbl val="0"/>
      </c:catAx>
      <c:valAx>
        <c:axId val="118328320"/>
        <c:scaling>
          <c:orientation val="minMax"/>
          <c:min val="0.35000000000000003"/>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8326784"/>
        <c:crosses val="autoZero"/>
        <c:crossBetween val="between"/>
      </c:valAx>
    </c:plotArea>
    <c:legend>
      <c:legendPos val="b"/>
      <c:layout>
        <c:manualLayout>
          <c:xMode val="edge"/>
          <c:yMode val="edge"/>
          <c:x val="1.1755719870872712E-2"/>
          <c:y val="0.92642539967036308"/>
          <c:w val="0.97375682289049648"/>
          <c:h val="4.6376670732902657E-2"/>
        </c:manualLayout>
      </c:layout>
      <c:overlay val="0"/>
      <c:txPr>
        <a:bodyPr/>
        <a:lstStyle/>
        <a:p>
          <a:pPr>
            <a:defRPr sz="125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425457555254228E-2"/>
          <c:y val="5.0599515840611238E-2"/>
          <c:w val="0.90424658253202372"/>
          <c:h val="0.8258556598792649"/>
        </c:manualLayout>
      </c:layout>
      <c:lineChart>
        <c:grouping val="standard"/>
        <c:varyColors val="0"/>
        <c:ser>
          <c:idx val="0"/>
          <c:order val="0"/>
          <c:tx>
            <c:strRef>
              <c:f>'G30'!$A$2</c:f>
              <c:strCache>
                <c:ptCount val="1"/>
                <c:pt idx="0">
                  <c:v>Germany</c:v>
                </c:pt>
              </c:strCache>
            </c:strRef>
          </c:tx>
          <c:spPr>
            <a:ln>
              <a:solidFill>
                <a:srgbClr val="142882"/>
              </a:solidFill>
            </a:ln>
          </c:spPr>
          <c:marker>
            <c:symbol val="none"/>
          </c:marker>
          <c:cat>
            <c:strRef>
              <c:f>'G30'!$B$1:$T$1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'G30'!$B$2:$T$2</c:f>
              <c:numCache>
                <c:formatCode>0%</c:formatCode>
                <c:ptCount val="19"/>
                <c:pt idx="0">
                  <c:v>0.34861185473306855</c:v>
                </c:pt>
                <c:pt idx="1">
                  <c:v>0.34702202441020186</c:v>
                </c:pt>
                <c:pt idx="2">
                  <c:v>0.34883878867292134</c:v>
                </c:pt>
                <c:pt idx="3">
                  <c:v>0.34978184982505783</c:v>
                </c:pt>
                <c:pt idx="4">
                  <c:v>0.35545801869382626</c:v>
                </c:pt>
                <c:pt idx="5">
                  <c:v>0.37886836226649134</c:v>
                </c:pt>
                <c:pt idx="6">
                  <c:v>0.39236883524228411</c:v>
                </c:pt>
                <c:pt idx="7">
                  <c:v>0.41975529818423246</c:v>
                </c:pt>
                <c:pt idx="8">
                  <c:v>0.43262390182356558</c:v>
                </c:pt>
                <c:pt idx="9">
                  <c:v>0.41433194760034375</c:v>
                </c:pt>
                <c:pt idx="10">
                  <c:v>0.35419254450349963</c:v>
                </c:pt>
                <c:pt idx="11">
                  <c:v>0.42198791217759007</c:v>
                </c:pt>
                <c:pt idx="12">
                  <c:v>0.42407705715418353</c:v>
                </c:pt>
                <c:pt idx="13">
                  <c:v>0.41547981806183865</c:v>
                </c:pt>
                <c:pt idx="14">
                  <c:v>0.3980671205122468</c:v>
                </c:pt>
                <c:pt idx="15">
                  <c:v>0.40653560642618586</c:v>
                </c:pt>
                <c:pt idx="16">
                  <c:v>0.41353947805710617</c:v>
                </c:pt>
                <c:pt idx="17">
                  <c:v>0.43136061917318769</c:v>
                </c:pt>
                <c:pt idx="18">
                  <c:v>0.43299681692325021</c:v>
                </c:pt>
              </c:numCache>
            </c:numRef>
          </c:val>
          <c:smooth val="0"/>
          <c:extLst xmlns:c16r2="http://schemas.microsoft.com/office/drawing/2015/06/chart">
            <c:ext xmlns:c16="http://schemas.microsoft.com/office/drawing/2014/chart" uri="{C3380CC4-5D6E-409C-BE32-E72D297353CC}">
              <c16:uniqueId val="{00000000-2BDE-4CCB-8E97-7F352D1050F3}"/>
            </c:ext>
          </c:extLst>
        </c:ser>
        <c:ser>
          <c:idx val="1"/>
          <c:order val="1"/>
          <c:tx>
            <c:strRef>
              <c:f>'G30'!$A$3</c:f>
              <c:strCache>
                <c:ptCount val="1"/>
                <c:pt idx="0">
                  <c:v>France</c:v>
                </c:pt>
              </c:strCache>
            </c:strRef>
          </c:tx>
          <c:spPr>
            <a:ln>
              <a:solidFill>
                <a:srgbClr val="00A0E1"/>
              </a:solidFill>
            </a:ln>
          </c:spPr>
          <c:marker>
            <c:symbol val="none"/>
          </c:marker>
          <c:cat>
            <c:strRef>
              <c:f>'G30'!$B$1:$T$1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'G30'!$B$3:$T$3</c:f>
              <c:numCache>
                <c:formatCode>0%</c:formatCode>
                <c:ptCount val="19"/>
                <c:pt idx="0">
                  <c:v>0.39938572871087175</c:v>
                </c:pt>
                <c:pt idx="1">
                  <c:v>0.41320188940662572</c:v>
                </c:pt>
                <c:pt idx="2">
                  <c:v>0.40779959900857238</c:v>
                </c:pt>
                <c:pt idx="3">
                  <c:v>0.40558848433530909</c:v>
                </c:pt>
                <c:pt idx="4">
                  <c:v>0.39772110262120414</c:v>
                </c:pt>
                <c:pt idx="5">
                  <c:v>0.39947387910019438</c:v>
                </c:pt>
                <c:pt idx="6">
                  <c:v>0.39418670808217493</c:v>
                </c:pt>
                <c:pt idx="7">
                  <c:v>0.39331586145770459</c:v>
                </c:pt>
                <c:pt idx="8">
                  <c:v>0.39196575617405527</c:v>
                </c:pt>
                <c:pt idx="9">
                  <c:v>0.37400010716554782</c:v>
                </c:pt>
                <c:pt idx="10">
                  <c:v>0.35246272028920017</c:v>
                </c:pt>
                <c:pt idx="11">
                  <c:v>0.36474028069043396</c:v>
                </c:pt>
                <c:pt idx="12">
                  <c:v>0.37328333778340161</c:v>
                </c:pt>
                <c:pt idx="13">
                  <c:v>0.37422994051954356</c:v>
                </c:pt>
                <c:pt idx="14">
                  <c:v>0.3795025505454816</c:v>
                </c:pt>
                <c:pt idx="15">
                  <c:v>0.38524209595401282</c:v>
                </c:pt>
                <c:pt idx="16">
                  <c:v>0.4046055443175019</c:v>
                </c:pt>
                <c:pt idx="17">
                  <c:v>0.40886755193816521</c:v>
                </c:pt>
                <c:pt idx="18">
                  <c:v>0.40680302574401533</c:v>
                </c:pt>
              </c:numCache>
            </c:numRef>
          </c:val>
          <c:smooth val="0"/>
          <c:extLst xmlns:c16r2="http://schemas.microsoft.com/office/drawing/2015/06/chart">
            <c:ext xmlns:c16="http://schemas.microsoft.com/office/drawing/2014/chart" uri="{C3380CC4-5D6E-409C-BE32-E72D297353CC}">
              <c16:uniqueId val="{00000001-2BDE-4CCB-8E97-7F352D1050F3}"/>
            </c:ext>
          </c:extLst>
        </c:ser>
        <c:ser>
          <c:idx val="2"/>
          <c:order val="2"/>
          <c:tx>
            <c:strRef>
              <c:f>'G30'!$A$4</c:f>
              <c:strCache>
                <c:ptCount val="1"/>
                <c:pt idx="0">
                  <c:v>Italy</c:v>
                </c:pt>
              </c:strCache>
            </c:strRef>
          </c:tx>
          <c:spPr>
            <a:ln>
              <a:solidFill>
                <a:srgbClr val="F59100"/>
              </a:solidFill>
            </a:ln>
          </c:spPr>
          <c:marker>
            <c:symbol val="none"/>
          </c:marker>
          <c:cat>
            <c:strRef>
              <c:f>'G30'!$B$1:$T$1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'G30'!$B$4:$T$4</c:f>
              <c:numCache>
                <c:formatCode>0%</c:formatCode>
                <c:ptCount val="19"/>
                <c:pt idx="0">
                  <c:v>0.46917372885781117</c:v>
                </c:pt>
                <c:pt idx="1">
                  <c:v>0.47807954758200399</c:v>
                </c:pt>
                <c:pt idx="2">
                  <c:v>0.47510359603823638</c:v>
                </c:pt>
                <c:pt idx="3">
                  <c:v>0.46845725725048004</c:v>
                </c:pt>
                <c:pt idx="4">
                  <c:v>0.45354594631886436</c:v>
                </c:pt>
                <c:pt idx="5">
                  <c:v>0.45219528178243773</c:v>
                </c:pt>
                <c:pt idx="6">
                  <c:v>0.44272500060572967</c:v>
                </c:pt>
                <c:pt idx="7">
                  <c:v>0.44662517831669041</c:v>
                </c:pt>
                <c:pt idx="8">
                  <c:v>0.45350181856811156</c:v>
                </c:pt>
                <c:pt idx="9">
                  <c:v>0.44631537657080328</c:v>
                </c:pt>
                <c:pt idx="10">
                  <c:v>0.41534002336020731</c:v>
                </c:pt>
                <c:pt idx="11">
                  <c:v>0.43530143092933166</c:v>
                </c:pt>
                <c:pt idx="12">
                  <c:v>0.42565102588330822</c:v>
                </c:pt>
                <c:pt idx="13">
                  <c:v>0.41767825200443642</c:v>
                </c:pt>
                <c:pt idx="14">
                  <c:v>0.42295669008815434</c:v>
                </c:pt>
                <c:pt idx="15">
                  <c:v>0.42496900890229217</c:v>
                </c:pt>
                <c:pt idx="16">
                  <c:v>0.4336955972987207</c:v>
                </c:pt>
                <c:pt idx="17">
                  <c:v>0.45834031863967722</c:v>
                </c:pt>
                <c:pt idx="18">
                  <c:v>0.45546597482068651</c:v>
                </c:pt>
              </c:numCache>
            </c:numRef>
          </c:val>
          <c:smooth val="0"/>
          <c:extLst xmlns:c16r2="http://schemas.microsoft.com/office/drawing/2015/06/chart">
            <c:ext xmlns:c16="http://schemas.microsoft.com/office/drawing/2014/chart" uri="{C3380CC4-5D6E-409C-BE32-E72D297353CC}">
              <c16:uniqueId val="{00000002-2BDE-4CCB-8E97-7F352D1050F3}"/>
            </c:ext>
          </c:extLst>
        </c:ser>
        <c:dLbls>
          <c:showLegendKey val="0"/>
          <c:showVal val="0"/>
          <c:showCatName val="0"/>
          <c:showSerName val="0"/>
          <c:showPercent val="0"/>
          <c:showBubbleSize val="0"/>
        </c:dLbls>
        <c:marker val="1"/>
        <c:smooth val="0"/>
        <c:axId val="118929664"/>
        <c:axId val="118943744"/>
      </c:lineChart>
      <c:catAx>
        <c:axId val="118929664"/>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8943744"/>
        <c:crosses val="autoZero"/>
        <c:auto val="1"/>
        <c:lblAlgn val="ctr"/>
        <c:lblOffset val="100"/>
        <c:noMultiLvlLbl val="0"/>
      </c:catAx>
      <c:valAx>
        <c:axId val="118943744"/>
        <c:scaling>
          <c:orientation val="minMax"/>
          <c:max val="0.5"/>
          <c:min val="0.30000000000000004"/>
        </c:scaling>
        <c:delete val="0"/>
        <c:axPos val="l"/>
        <c:majorGridlines/>
        <c:numFmt formatCode="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8929664"/>
        <c:crosses val="autoZero"/>
        <c:crossBetween val="between"/>
      </c:valAx>
    </c:plotArea>
    <c:legend>
      <c:legendPos val="b"/>
      <c:layout>
        <c:manualLayout>
          <c:xMode val="edge"/>
          <c:yMode val="edge"/>
          <c:x val="0.3022655567065658"/>
          <c:y val="0.95086877699097982"/>
          <c:w val="0.37088314272833017"/>
          <c:h val="4.9131223009020127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64078040789358E-2"/>
          <c:y val="2.448867974726188E-2"/>
          <c:w val="0.84449337671991909"/>
          <c:h val="0.68990206608043192"/>
        </c:manualLayout>
      </c:layout>
      <c:lineChart>
        <c:grouping val="standard"/>
        <c:varyColors val="0"/>
        <c:ser>
          <c:idx val="0"/>
          <c:order val="0"/>
          <c:tx>
            <c:strRef>
              <c:f>'G31'!$B$1</c:f>
              <c:strCache>
                <c:ptCount val="1"/>
                <c:pt idx="0">
                  <c:v>Productivity</c:v>
                </c:pt>
              </c:strCache>
            </c:strRef>
          </c:tx>
          <c:spPr>
            <a:ln>
              <a:solidFill>
                <a:srgbClr val="F59100"/>
              </a:solidFill>
            </a:ln>
          </c:spPr>
          <c:marker>
            <c:symbol val="none"/>
          </c:marker>
          <c:cat>
            <c:strRef>
              <c:f>'G31'!$A$2:$A$76</c:f>
              <c:strCache>
                <c:ptCount val="75"/>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strCache>
            </c:strRef>
          </c:cat>
          <c:val>
            <c:numRef>
              <c:f>'G31'!$B$2:$B$76</c:f>
              <c:numCache>
                <c:formatCode>General</c:formatCode>
                <c:ptCount val="75"/>
                <c:pt idx="0">
                  <c:v>100</c:v>
                </c:pt>
                <c:pt idx="1">
                  <c:v>100.47597596887358</c:v>
                </c:pt>
                <c:pt idx="2">
                  <c:v>100.20583582715217</c:v>
                </c:pt>
                <c:pt idx="3">
                  <c:v>100.42985901045394</c:v>
                </c:pt>
                <c:pt idx="4">
                  <c:v>100.53057984751167</c:v>
                </c:pt>
                <c:pt idx="5">
                  <c:v>100.11457442637879</c:v>
                </c:pt>
                <c:pt idx="6">
                  <c:v>100.13890967587859</c:v>
                </c:pt>
                <c:pt idx="7">
                  <c:v>99.849787263391164</c:v>
                </c:pt>
                <c:pt idx="8">
                  <c:v>100.03229272226115</c:v>
                </c:pt>
                <c:pt idx="9">
                  <c:v>100.41035645474629</c:v>
                </c:pt>
                <c:pt idx="10">
                  <c:v>100.83420419390605</c:v>
                </c:pt>
                <c:pt idx="11">
                  <c:v>100.96992537865206</c:v>
                </c:pt>
                <c:pt idx="12">
                  <c:v>101.52748141063415</c:v>
                </c:pt>
                <c:pt idx="13">
                  <c:v>101.48239086985296</c:v>
                </c:pt>
                <c:pt idx="14">
                  <c:v>102.35728499331043</c:v>
                </c:pt>
                <c:pt idx="15">
                  <c:v>103.26470954522907</c:v>
                </c:pt>
                <c:pt idx="16">
                  <c:v>104.10529301533884</c:v>
                </c:pt>
                <c:pt idx="17">
                  <c:v>104.58216839178063</c:v>
                </c:pt>
                <c:pt idx="18">
                  <c:v>104.93303616222651</c:v>
                </c:pt>
                <c:pt idx="19">
                  <c:v>105.62499170865361</c:v>
                </c:pt>
                <c:pt idx="20">
                  <c:v>105.71145489248488</c:v>
                </c:pt>
                <c:pt idx="21">
                  <c:v>105.87368623799595</c:v>
                </c:pt>
                <c:pt idx="22">
                  <c:v>106.31998772762668</c:v>
                </c:pt>
                <c:pt idx="23">
                  <c:v>106.91862037690305</c:v>
                </c:pt>
                <c:pt idx="24">
                  <c:v>107.53706356371026</c:v>
                </c:pt>
                <c:pt idx="25">
                  <c:v>108.42828146557054</c:v>
                </c:pt>
                <c:pt idx="26">
                  <c:v>107.90697187194948</c:v>
                </c:pt>
                <c:pt idx="27">
                  <c:v>108.47963706569408</c:v>
                </c:pt>
                <c:pt idx="28">
                  <c:v>109.19025150926289</c:v>
                </c:pt>
                <c:pt idx="29">
                  <c:v>109.66117010853861</c:v>
                </c:pt>
                <c:pt idx="30">
                  <c:v>109.78858407396659</c:v>
                </c:pt>
                <c:pt idx="31">
                  <c:v>109.76711892081465</c:v>
                </c:pt>
                <c:pt idx="32">
                  <c:v>110.03975683928469</c:v>
                </c:pt>
                <c:pt idx="33">
                  <c:v>109.29556814839994</c:v>
                </c:pt>
                <c:pt idx="34">
                  <c:v>109.13805435812012</c:v>
                </c:pt>
                <c:pt idx="35">
                  <c:v>107.68376852709123</c:v>
                </c:pt>
                <c:pt idx="36">
                  <c:v>106.28838995704226</c:v>
                </c:pt>
                <c:pt idx="37">
                  <c:v>106.82801746162053</c:v>
                </c:pt>
                <c:pt idx="38">
                  <c:v>107.48450275635939</c:v>
                </c:pt>
                <c:pt idx="39">
                  <c:v>108.47269849481532</c:v>
                </c:pt>
                <c:pt idx="40">
                  <c:v>109.00060876637534</c:v>
                </c:pt>
                <c:pt idx="41">
                  <c:v>109.61443745612378</c:v>
                </c:pt>
                <c:pt idx="42">
                  <c:v>110.07696044069637</c:v>
                </c:pt>
                <c:pt idx="43">
                  <c:v>110.74276071150453</c:v>
                </c:pt>
                <c:pt idx="44">
                  <c:v>111.65645801244411</c:v>
                </c:pt>
                <c:pt idx="45">
                  <c:v>111.46687795086423</c:v>
                </c:pt>
                <c:pt idx="46">
                  <c:v>111.56098283612164</c:v>
                </c:pt>
                <c:pt idx="47">
                  <c:v>111.83426282170873</c:v>
                </c:pt>
                <c:pt idx="48">
                  <c:v>112.00087641343785</c:v>
                </c:pt>
                <c:pt idx="49">
                  <c:v>112.01147144598175</c:v>
                </c:pt>
                <c:pt idx="50">
                  <c:v>112.37268449584225</c:v>
                </c:pt>
                <c:pt idx="51">
                  <c:v>112.63707453906019</c:v>
                </c:pt>
                <c:pt idx="52">
                  <c:v>112.76162453724226</c:v>
                </c:pt>
                <c:pt idx="53">
                  <c:v>113.81449675742499</c:v>
                </c:pt>
                <c:pt idx="54">
                  <c:v>113.83357622679821</c:v>
                </c:pt>
                <c:pt idx="55">
                  <c:v>114.19147149861431</c:v>
                </c:pt>
                <c:pt idx="56">
                  <c:v>114.13325115939514</c:v>
                </c:pt>
                <c:pt idx="57">
                  <c:v>114.31341556431408</c:v>
                </c:pt>
                <c:pt idx="58">
                  <c:v>114.91259132685798</c:v>
                </c:pt>
                <c:pt idx="59">
                  <c:v>115.06850795008067</c:v>
                </c:pt>
                <c:pt idx="60">
                  <c:v>115.6291744423614</c:v>
                </c:pt>
                <c:pt idx="61">
                  <c:v>115.42316308017891</c:v>
                </c:pt>
                <c:pt idx="62">
                  <c:v>115.67737618648739</c:v>
                </c:pt>
                <c:pt idx="63">
                  <c:v>115.89992106460787</c:v>
                </c:pt>
                <c:pt idx="64">
                  <c:v>116.61651952381253</c:v>
                </c:pt>
                <c:pt idx="65">
                  <c:v>115.9387727704092</c:v>
                </c:pt>
                <c:pt idx="66">
                  <c:v>115.7348727034442</c:v>
                </c:pt>
                <c:pt idx="67">
                  <c:v>116.00710718723562</c:v>
                </c:pt>
                <c:pt idx="68">
                  <c:v>116.5890711019935</c:v>
                </c:pt>
                <c:pt idx="69">
                  <c:v>116.7398396424761</c:v>
                </c:pt>
                <c:pt idx="70">
                  <c:v>116.91835718712599</c:v>
                </c:pt>
                <c:pt idx="71">
                  <c:v>117.35173997024417</c:v>
                </c:pt>
                <c:pt idx="72">
                  <c:v>117.14223610253296</c:v>
                </c:pt>
                <c:pt idx="73">
                  <c:v>117.05202309340896</c:v>
                </c:pt>
                <c:pt idx="74">
                  <c:v>117.24639815341111</c:v>
                </c:pt>
              </c:numCache>
            </c:numRef>
          </c:val>
          <c:smooth val="0"/>
          <c:extLst xmlns:c16r2="http://schemas.microsoft.com/office/drawing/2015/06/chart">
            <c:ext xmlns:c16="http://schemas.microsoft.com/office/drawing/2014/chart" uri="{C3380CC4-5D6E-409C-BE32-E72D297353CC}">
              <c16:uniqueId val="{00000000-D12F-41B5-8531-ACCB5B238C0F}"/>
            </c:ext>
          </c:extLst>
        </c:ser>
        <c:ser>
          <c:idx val="1"/>
          <c:order val="1"/>
          <c:tx>
            <c:strRef>
              <c:f>'G31'!$C$1</c:f>
              <c:strCache>
                <c:ptCount val="1"/>
                <c:pt idx="0">
                  <c:v>Wages and salaries per employee (deflated using the GDP deflator)</c:v>
                </c:pt>
              </c:strCache>
            </c:strRef>
          </c:tx>
          <c:spPr>
            <a:ln>
              <a:solidFill>
                <a:srgbClr val="00A0E1"/>
              </a:solidFill>
            </a:ln>
          </c:spPr>
          <c:marker>
            <c:symbol val="none"/>
          </c:marker>
          <c:cat>
            <c:strRef>
              <c:f>'G31'!$A$2:$A$76</c:f>
              <c:strCache>
                <c:ptCount val="75"/>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strCache>
            </c:strRef>
          </c:cat>
          <c:val>
            <c:numRef>
              <c:f>'G31'!$C$2:$C$76</c:f>
              <c:numCache>
                <c:formatCode>General</c:formatCode>
                <c:ptCount val="75"/>
                <c:pt idx="0">
                  <c:v>100</c:v>
                </c:pt>
                <c:pt idx="1">
                  <c:v>100.04255279325014</c:v>
                </c:pt>
                <c:pt idx="2">
                  <c:v>100.00627221577875</c:v>
                </c:pt>
                <c:pt idx="3">
                  <c:v>100.68202574747494</c:v>
                </c:pt>
                <c:pt idx="4">
                  <c:v>100.72409177600979</c:v>
                </c:pt>
                <c:pt idx="5">
                  <c:v>100.46789557496712</c:v>
                </c:pt>
                <c:pt idx="6">
                  <c:v>100.74204405947668</c:v>
                </c:pt>
                <c:pt idx="7">
                  <c:v>100.995925759225</c:v>
                </c:pt>
                <c:pt idx="8">
                  <c:v>101.28262071666467</c:v>
                </c:pt>
                <c:pt idx="9">
                  <c:v>102.10689896875547</c:v>
                </c:pt>
                <c:pt idx="10">
                  <c:v>102.43507211068876</c:v>
                </c:pt>
                <c:pt idx="11">
                  <c:v>102.71490611769659</c:v>
                </c:pt>
                <c:pt idx="12">
                  <c:v>102.88639243309672</c:v>
                </c:pt>
                <c:pt idx="13">
                  <c:v>103.34356953937029</c:v>
                </c:pt>
                <c:pt idx="14">
                  <c:v>103.7911444784927</c:v>
                </c:pt>
                <c:pt idx="15">
                  <c:v>104.15139849416153</c:v>
                </c:pt>
                <c:pt idx="16">
                  <c:v>104.92926777256417</c:v>
                </c:pt>
                <c:pt idx="17">
                  <c:v>105.67382496546051</c:v>
                </c:pt>
                <c:pt idx="18">
                  <c:v>106.28736269001963</c:v>
                </c:pt>
                <c:pt idx="19">
                  <c:v>106.56544489917839</c:v>
                </c:pt>
                <c:pt idx="20">
                  <c:v>106.56506719947603</c:v>
                </c:pt>
                <c:pt idx="21">
                  <c:v>106.99174145091415</c:v>
                </c:pt>
                <c:pt idx="22">
                  <c:v>108.076183541916</c:v>
                </c:pt>
                <c:pt idx="23">
                  <c:v>108.33032384267118</c:v>
                </c:pt>
                <c:pt idx="24">
                  <c:v>108.87823124096381</c:v>
                </c:pt>
                <c:pt idx="25">
                  <c:v>109.14407691391447</c:v>
                </c:pt>
                <c:pt idx="26">
                  <c:v>109.18789062625447</c:v>
                </c:pt>
                <c:pt idx="27">
                  <c:v>109.74371798271932</c:v>
                </c:pt>
                <c:pt idx="28">
                  <c:v>109.6146140909452</c:v>
                </c:pt>
                <c:pt idx="29">
                  <c:v>109.38239580203475</c:v>
                </c:pt>
                <c:pt idx="30">
                  <c:v>109.72414110899157</c:v>
                </c:pt>
                <c:pt idx="31">
                  <c:v>109.98931356151603</c:v>
                </c:pt>
                <c:pt idx="32">
                  <c:v>110.14383753672359</c:v>
                </c:pt>
                <c:pt idx="33">
                  <c:v>109.55452262000097</c:v>
                </c:pt>
                <c:pt idx="34">
                  <c:v>110.06597985162226</c:v>
                </c:pt>
                <c:pt idx="35">
                  <c:v>109.3676898867499</c:v>
                </c:pt>
                <c:pt idx="36">
                  <c:v>109.40118094099537</c:v>
                </c:pt>
                <c:pt idx="37">
                  <c:v>110.2336452128762</c:v>
                </c:pt>
                <c:pt idx="38">
                  <c:v>111.61181141509735</c:v>
                </c:pt>
                <c:pt idx="39">
                  <c:v>112.66820644800315</c:v>
                </c:pt>
                <c:pt idx="40">
                  <c:v>113.65821819872785</c:v>
                </c:pt>
                <c:pt idx="41">
                  <c:v>114.43432015218471</c:v>
                </c:pt>
                <c:pt idx="42">
                  <c:v>114.68719474792452</c:v>
                </c:pt>
                <c:pt idx="43">
                  <c:v>115.23390066965604</c:v>
                </c:pt>
                <c:pt idx="44">
                  <c:v>115.63902367659666</c:v>
                </c:pt>
                <c:pt idx="45">
                  <c:v>115.55277604604059</c:v>
                </c:pt>
                <c:pt idx="46">
                  <c:v>115.58662898705452</c:v>
                </c:pt>
                <c:pt idx="47">
                  <c:v>116.00987844810535</c:v>
                </c:pt>
                <c:pt idx="48">
                  <c:v>116.68616647720515</c:v>
                </c:pt>
                <c:pt idx="49">
                  <c:v>116.58814352660136</c:v>
                </c:pt>
                <c:pt idx="50">
                  <c:v>117.24291453844187</c:v>
                </c:pt>
                <c:pt idx="51">
                  <c:v>117.6502541060685</c:v>
                </c:pt>
                <c:pt idx="52">
                  <c:v>117.42953175625112</c:v>
                </c:pt>
                <c:pt idx="53">
                  <c:v>118.01055104352977</c:v>
                </c:pt>
                <c:pt idx="54">
                  <c:v>118.47917794251445</c:v>
                </c:pt>
                <c:pt idx="55">
                  <c:v>118.72764013959616</c:v>
                </c:pt>
                <c:pt idx="56">
                  <c:v>118.41958465962104</c:v>
                </c:pt>
                <c:pt idx="57">
                  <c:v>118.83787675597002</c:v>
                </c:pt>
                <c:pt idx="58">
                  <c:v>119.11328200897948</c:v>
                </c:pt>
                <c:pt idx="59">
                  <c:v>118.70675499348602</c:v>
                </c:pt>
                <c:pt idx="60">
                  <c:v>118.7264012878594</c:v>
                </c:pt>
                <c:pt idx="61">
                  <c:v>119.21996994239954</c:v>
                </c:pt>
                <c:pt idx="62">
                  <c:v>119.20219512685601</c:v>
                </c:pt>
                <c:pt idx="63">
                  <c:v>119.5821116846826</c:v>
                </c:pt>
                <c:pt idx="64">
                  <c:v>119.90887970536397</c:v>
                </c:pt>
                <c:pt idx="65">
                  <c:v>120.44044486485244</c:v>
                </c:pt>
                <c:pt idx="66">
                  <c:v>120.91116507575271</c:v>
                </c:pt>
                <c:pt idx="67">
                  <c:v>121.34503664183727</c:v>
                </c:pt>
                <c:pt idx="68">
                  <c:v>122.12067845259628</c:v>
                </c:pt>
                <c:pt idx="69">
                  <c:v>122.04473774173297</c:v>
                </c:pt>
                <c:pt idx="70">
                  <c:v>122.4084256210662</c:v>
                </c:pt>
                <c:pt idx="71">
                  <c:v>123.03044818281339</c:v>
                </c:pt>
                <c:pt idx="72">
                  <c:v>123.28725589243497</c:v>
                </c:pt>
                <c:pt idx="73">
                  <c:v>123.86111540968103</c:v>
                </c:pt>
                <c:pt idx="74">
                  <c:v>123.92884151692012</c:v>
                </c:pt>
              </c:numCache>
            </c:numRef>
          </c:val>
          <c:smooth val="0"/>
          <c:extLst xmlns:c16r2="http://schemas.microsoft.com/office/drawing/2015/06/chart">
            <c:ext xmlns:c16="http://schemas.microsoft.com/office/drawing/2014/chart" uri="{C3380CC4-5D6E-409C-BE32-E72D297353CC}">
              <c16:uniqueId val="{00000001-D12F-41B5-8531-ACCB5B238C0F}"/>
            </c:ext>
          </c:extLst>
        </c:ser>
        <c:ser>
          <c:idx val="2"/>
          <c:order val="2"/>
          <c:tx>
            <c:strRef>
              <c:f>'G31'!$D$1</c:f>
              <c:strCache>
                <c:ptCount val="1"/>
                <c:pt idx="0">
                  <c:v>Compensation of employees per employee (deflated) including CICE</c:v>
                </c:pt>
              </c:strCache>
            </c:strRef>
          </c:tx>
          <c:spPr>
            <a:ln>
              <a:solidFill>
                <a:srgbClr val="142882"/>
              </a:solidFill>
              <a:prstDash val="dash"/>
            </a:ln>
          </c:spPr>
          <c:marker>
            <c:symbol val="none"/>
          </c:marker>
          <c:cat>
            <c:strRef>
              <c:f>'G31'!$A$2:$A$76</c:f>
              <c:strCache>
                <c:ptCount val="75"/>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strCache>
            </c:strRef>
          </c:cat>
          <c:val>
            <c:numRef>
              <c:f>'G31'!$D$2:$D$76</c:f>
              <c:numCache>
                <c:formatCode>General</c:formatCode>
                <c:ptCount val="75"/>
                <c:pt idx="0">
                  <c:v>100</c:v>
                </c:pt>
                <c:pt idx="1">
                  <c:v>99.611965222564365</c:v>
                </c:pt>
                <c:pt idx="2">
                  <c:v>99.60018973398158</c:v>
                </c:pt>
                <c:pt idx="3">
                  <c:v>100.06462425745177</c:v>
                </c:pt>
                <c:pt idx="4">
                  <c:v>99.368724054696827</c:v>
                </c:pt>
                <c:pt idx="5">
                  <c:v>99.87371774157026</c:v>
                </c:pt>
                <c:pt idx="6">
                  <c:v>100.02320299361025</c:v>
                </c:pt>
                <c:pt idx="7">
                  <c:v>100.26357806196661</c:v>
                </c:pt>
                <c:pt idx="8">
                  <c:v>100.31051152525934</c:v>
                </c:pt>
                <c:pt idx="9">
                  <c:v>101.1559171230124</c:v>
                </c:pt>
                <c:pt idx="10">
                  <c:v>101.47474499121856</c:v>
                </c:pt>
                <c:pt idx="11">
                  <c:v>101.67595991324309</c:v>
                </c:pt>
                <c:pt idx="12">
                  <c:v>102.0799199883554</c:v>
                </c:pt>
                <c:pt idx="13">
                  <c:v>102.55856189538551</c:v>
                </c:pt>
                <c:pt idx="14">
                  <c:v>103.05182995596303</c:v>
                </c:pt>
                <c:pt idx="15">
                  <c:v>103.29374060921208</c:v>
                </c:pt>
                <c:pt idx="16">
                  <c:v>104.06312443516808</c:v>
                </c:pt>
                <c:pt idx="17">
                  <c:v>104.73627218679462</c:v>
                </c:pt>
                <c:pt idx="18">
                  <c:v>105.07721331463217</c:v>
                </c:pt>
                <c:pt idx="19">
                  <c:v>105.40850504291627</c:v>
                </c:pt>
                <c:pt idx="20">
                  <c:v>105.30139196254495</c:v>
                </c:pt>
                <c:pt idx="21">
                  <c:v>105.69444944073555</c:v>
                </c:pt>
                <c:pt idx="22">
                  <c:v>106.62825067826844</c:v>
                </c:pt>
                <c:pt idx="23">
                  <c:v>106.97192368148734</c:v>
                </c:pt>
                <c:pt idx="24">
                  <c:v>107.24926062543658</c:v>
                </c:pt>
                <c:pt idx="25">
                  <c:v>107.55103261211461</c:v>
                </c:pt>
                <c:pt idx="26">
                  <c:v>107.6803355407729</c:v>
                </c:pt>
                <c:pt idx="27">
                  <c:v>108.25273152738446</c:v>
                </c:pt>
                <c:pt idx="28">
                  <c:v>107.91701396913436</c:v>
                </c:pt>
                <c:pt idx="29">
                  <c:v>107.61764880615164</c:v>
                </c:pt>
                <c:pt idx="30">
                  <c:v>107.71991664651823</c:v>
                </c:pt>
                <c:pt idx="31">
                  <c:v>108.15589500153951</c:v>
                </c:pt>
                <c:pt idx="32">
                  <c:v>108.20677339588802</c:v>
                </c:pt>
                <c:pt idx="33">
                  <c:v>107.61336354499112</c:v>
                </c:pt>
                <c:pt idx="34">
                  <c:v>108.15350486900226</c:v>
                </c:pt>
                <c:pt idx="35">
                  <c:v>107.35766687467829</c:v>
                </c:pt>
                <c:pt idx="36">
                  <c:v>107.55368077345769</c:v>
                </c:pt>
                <c:pt idx="37">
                  <c:v>108.4092723065672</c:v>
                </c:pt>
                <c:pt idx="38">
                  <c:v>109.63665094547423</c:v>
                </c:pt>
                <c:pt idx="39">
                  <c:v>110.72298144282252</c:v>
                </c:pt>
                <c:pt idx="40">
                  <c:v>111.42524137894496</c:v>
                </c:pt>
                <c:pt idx="41">
                  <c:v>112.09513815740928</c:v>
                </c:pt>
                <c:pt idx="42">
                  <c:v>112.36798997290443</c:v>
                </c:pt>
                <c:pt idx="43">
                  <c:v>112.99345105865682</c:v>
                </c:pt>
                <c:pt idx="44">
                  <c:v>113.75944796668706</c:v>
                </c:pt>
                <c:pt idx="45">
                  <c:v>113.9349234197432</c:v>
                </c:pt>
                <c:pt idx="46">
                  <c:v>114.07622396738957</c:v>
                </c:pt>
                <c:pt idx="47">
                  <c:v>114.72986344941536</c:v>
                </c:pt>
                <c:pt idx="48">
                  <c:v>115.214192490076</c:v>
                </c:pt>
                <c:pt idx="49">
                  <c:v>115.21389919577474</c:v>
                </c:pt>
                <c:pt idx="50">
                  <c:v>115.72691932972322</c:v>
                </c:pt>
                <c:pt idx="51">
                  <c:v>116.45086214885565</c:v>
                </c:pt>
                <c:pt idx="52">
                  <c:v>116.07982588836853</c:v>
                </c:pt>
                <c:pt idx="53">
                  <c:v>116.74147677085882</c:v>
                </c:pt>
                <c:pt idx="54">
                  <c:v>117.46206882923693</c:v>
                </c:pt>
                <c:pt idx="55">
                  <c:v>117.61477601712124</c:v>
                </c:pt>
                <c:pt idx="56">
                  <c:v>116.13867571958572</c:v>
                </c:pt>
                <c:pt idx="57">
                  <c:v>116.62037675673949</c:v>
                </c:pt>
                <c:pt idx="58">
                  <c:v>116.95913790415911</c:v>
                </c:pt>
                <c:pt idx="59">
                  <c:v>116.65681041279812</c:v>
                </c:pt>
                <c:pt idx="60">
                  <c:v>115.18548757057034</c:v>
                </c:pt>
                <c:pt idx="61">
                  <c:v>115.5847013085429</c:v>
                </c:pt>
                <c:pt idx="62">
                  <c:v>115.66773961062393</c:v>
                </c:pt>
                <c:pt idx="63">
                  <c:v>115.84630267481278</c:v>
                </c:pt>
                <c:pt idx="64">
                  <c:v>116.10187621790182</c:v>
                </c:pt>
                <c:pt idx="65">
                  <c:v>116.30664296810403</c:v>
                </c:pt>
                <c:pt idx="66">
                  <c:v>116.71686991505862</c:v>
                </c:pt>
                <c:pt idx="67">
                  <c:v>117.2626859333088</c:v>
                </c:pt>
                <c:pt idx="68">
                  <c:v>118.06956814982242</c:v>
                </c:pt>
                <c:pt idx="69">
                  <c:v>118.05876775823047</c:v>
                </c:pt>
                <c:pt idx="70">
                  <c:v>118.48696513526389</c:v>
                </c:pt>
                <c:pt idx="71">
                  <c:v>119.1464271239913</c:v>
                </c:pt>
                <c:pt idx="72">
                  <c:v>118.81618004926793</c:v>
                </c:pt>
                <c:pt idx="73">
                  <c:v>119.42692624123427</c:v>
                </c:pt>
                <c:pt idx="74">
                  <c:v>119.53544963781262</c:v>
                </c:pt>
              </c:numCache>
            </c:numRef>
          </c:val>
          <c:smooth val="0"/>
          <c:extLst xmlns:c16r2="http://schemas.microsoft.com/office/drawing/2015/06/chart">
            <c:ext xmlns:c16="http://schemas.microsoft.com/office/drawing/2014/chart" uri="{C3380CC4-5D6E-409C-BE32-E72D297353CC}">
              <c16:uniqueId val="{00000002-D12F-41B5-8531-ACCB5B238C0F}"/>
            </c:ext>
          </c:extLst>
        </c:ser>
        <c:ser>
          <c:idx val="3"/>
          <c:order val="3"/>
          <c:tx>
            <c:strRef>
              <c:f>'G31'!$E$1</c:f>
              <c:strCache>
                <c:ptCount val="1"/>
                <c:pt idx="0">
                  <c:v>Compensation of employees per employee (déflated)</c:v>
                </c:pt>
              </c:strCache>
            </c:strRef>
          </c:tx>
          <c:spPr>
            <a:ln>
              <a:solidFill>
                <a:srgbClr val="142882"/>
              </a:solidFill>
            </a:ln>
          </c:spPr>
          <c:marker>
            <c:symbol val="none"/>
          </c:marker>
          <c:cat>
            <c:strRef>
              <c:f>'G31'!$A$2:$A$76</c:f>
              <c:strCache>
                <c:ptCount val="75"/>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strCache>
            </c:strRef>
          </c:cat>
          <c:val>
            <c:numRef>
              <c:f>'G31'!$E$2:$E$76</c:f>
              <c:numCache>
                <c:formatCode>General</c:formatCode>
                <c:ptCount val="75"/>
                <c:pt idx="0">
                  <c:v>100</c:v>
                </c:pt>
                <c:pt idx="1">
                  <c:v>99.611965222564365</c:v>
                </c:pt>
                <c:pt idx="2">
                  <c:v>99.60018973398158</c:v>
                </c:pt>
                <c:pt idx="3">
                  <c:v>100.06462425745177</c:v>
                </c:pt>
                <c:pt idx="4">
                  <c:v>99.368724054696827</c:v>
                </c:pt>
                <c:pt idx="5">
                  <c:v>99.87371774157026</c:v>
                </c:pt>
                <c:pt idx="6">
                  <c:v>100.02320299361025</c:v>
                </c:pt>
                <c:pt idx="7">
                  <c:v>100.26357806196661</c:v>
                </c:pt>
                <c:pt idx="8">
                  <c:v>100.31051152525934</c:v>
                </c:pt>
                <c:pt idx="9">
                  <c:v>101.1559171230124</c:v>
                </c:pt>
                <c:pt idx="10">
                  <c:v>101.47474499121856</c:v>
                </c:pt>
                <c:pt idx="11">
                  <c:v>101.67595991324309</c:v>
                </c:pt>
                <c:pt idx="12">
                  <c:v>102.0799199883554</c:v>
                </c:pt>
                <c:pt idx="13">
                  <c:v>102.55856189538551</c:v>
                </c:pt>
                <c:pt idx="14">
                  <c:v>103.05182995596303</c:v>
                </c:pt>
                <c:pt idx="15">
                  <c:v>103.29374060921208</c:v>
                </c:pt>
                <c:pt idx="16">
                  <c:v>104.06312443516808</c:v>
                </c:pt>
                <c:pt idx="17">
                  <c:v>104.73627218679462</c:v>
                </c:pt>
                <c:pt idx="18">
                  <c:v>105.07721331463217</c:v>
                </c:pt>
                <c:pt idx="19">
                  <c:v>105.40850504291627</c:v>
                </c:pt>
                <c:pt idx="20">
                  <c:v>105.30139196254495</c:v>
                </c:pt>
                <c:pt idx="21">
                  <c:v>105.69444944073555</c:v>
                </c:pt>
                <c:pt idx="22">
                  <c:v>106.62825067826844</c:v>
                </c:pt>
                <c:pt idx="23">
                  <c:v>106.97192368148734</c:v>
                </c:pt>
                <c:pt idx="24">
                  <c:v>107.24926062543658</c:v>
                </c:pt>
                <c:pt idx="25">
                  <c:v>107.55103261211461</c:v>
                </c:pt>
                <c:pt idx="26">
                  <c:v>107.6803355407729</c:v>
                </c:pt>
                <c:pt idx="27">
                  <c:v>108.25273152738446</c:v>
                </c:pt>
                <c:pt idx="28">
                  <c:v>107.91701396913436</c:v>
                </c:pt>
                <c:pt idx="29">
                  <c:v>107.61764880615164</c:v>
                </c:pt>
                <c:pt idx="30">
                  <c:v>107.71991664651823</c:v>
                </c:pt>
                <c:pt idx="31">
                  <c:v>108.15589500153951</c:v>
                </c:pt>
                <c:pt idx="32">
                  <c:v>108.20677339588802</c:v>
                </c:pt>
                <c:pt idx="33">
                  <c:v>107.61336354499112</c:v>
                </c:pt>
                <c:pt idx="34">
                  <c:v>108.15350486900226</c:v>
                </c:pt>
                <c:pt idx="35">
                  <c:v>107.35766687467829</c:v>
                </c:pt>
                <c:pt idx="36">
                  <c:v>107.55368077345769</c:v>
                </c:pt>
                <c:pt idx="37">
                  <c:v>108.4092723065672</c:v>
                </c:pt>
                <c:pt idx="38">
                  <c:v>109.63665094547423</c:v>
                </c:pt>
                <c:pt idx="39">
                  <c:v>110.72298144282252</c:v>
                </c:pt>
                <c:pt idx="40">
                  <c:v>111.42524137894496</c:v>
                </c:pt>
                <c:pt idx="41">
                  <c:v>112.09513815740928</c:v>
                </c:pt>
                <c:pt idx="42">
                  <c:v>112.36798997290443</c:v>
                </c:pt>
                <c:pt idx="43">
                  <c:v>112.99345105865682</c:v>
                </c:pt>
                <c:pt idx="44">
                  <c:v>113.75944796668706</c:v>
                </c:pt>
                <c:pt idx="45">
                  <c:v>113.9349234197432</c:v>
                </c:pt>
                <c:pt idx="46">
                  <c:v>114.07622396738957</c:v>
                </c:pt>
                <c:pt idx="47">
                  <c:v>114.72986344941536</c:v>
                </c:pt>
                <c:pt idx="48">
                  <c:v>115.214192490076</c:v>
                </c:pt>
                <c:pt idx="49">
                  <c:v>115.21389919577474</c:v>
                </c:pt>
                <c:pt idx="50">
                  <c:v>115.72691932972322</c:v>
                </c:pt>
                <c:pt idx="51">
                  <c:v>116.45086214885565</c:v>
                </c:pt>
                <c:pt idx="52">
                  <c:v>116.07982588836853</c:v>
                </c:pt>
                <c:pt idx="53">
                  <c:v>116.74147677085882</c:v>
                </c:pt>
                <c:pt idx="54">
                  <c:v>117.46206882923693</c:v>
                </c:pt>
                <c:pt idx="55">
                  <c:v>117.61477601712124</c:v>
                </c:pt>
                <c:pt idx="56">
                  <c:v>117.67450325204925</c:v>
                </c:pt>
                <c:pt idx="57">
                  <c:v>118.15616295618527</c:v>
                </c:pt>
                <c:pt idx="58">
                  <c:v>118.49467483044511</c:v>
                </c:pt>
                <c:pt idx="59">
                  <c:v>118.18444557013285</c:v>
                </c:pt>
                <c:pt idx="60">
                  <c:v>117.80772802106864</c:v>
                </c:pt>
                <c:pt idx="61">
                  <c:v>118.20314614761054</c:v>
                </c:pt>
                <c:pt idx="62">
                  <c:v>118.27463029375723</c:v>
                </c:pt>
                <c:pt idx="63">
                  <c:v>118.44509094114014</c:v>
                </c:pt>
                <c:pt idx="64">
                  <c:v>118.81079436533297</c:v>
                </c:pt>
                <c:pt idx="65">
                  <c:v>119.01958194924201</c:v>
                </c:pt>
                <c:pt idx="66">
                  <c:v>119.42278880067909</c:v>
                </c:pt>
                <c:pt idx="67">
                  <c:v>119.95980862345559</c:v>
                </c:pt>
                <c:pt idx="68">
                  <c:v>120.76249522691545</c:v>
                </c:pt>
                <c:pt idx="69">
                  <c:v>120.72910134529316</c:v>
                </c:pt>
                <c:pt idx="70">
                  <c:v>121.14350763856321</c:v>
                </c:pt>
                <c:pt idx="71">
                  <c:v>121.79112659005477</c:v>
                </c:pt>
                <c:pt idx="72">
                  <c:v>121.9956488159671</c:v>
                </c:pt>
                <c:pt idx="73">
                  <c:v>122.59393916399424</c:v>
                </c:pt>
                <c:pt idx="74">
                  <c:v>122.68163683012222</c:v>
                </c:pt>
              </c:numCache>
            </c:numRef>
          </c:val>
          <c:smooth val="0"/>
          <c:extLst xmlns:c16r2="http://schemas.microsoft.com/office/drawing/2015/06/chart">
            <c:ext xmlns:c16="http://schemas.microsoft.com/office/drawing/2014/chart" uri="{C3380CC4-5D6E-409C-BE32-E72D297353CC}">
              <c16:uniqueId val="{00000003-D12F-41B5-8531-ACCB5B238C0F}"/>
            </c:ext>
          </c:extLst>
        </c:ser>
        <c:dLbls>
          <c:showLegendKey val="0"/>
          <c:showVal val="0"/>
          <c:showCatName val="0"/>
          <c:showSerName val="0"/>
          <c:showPercent val="0"/>
          <c:showBubbleSize val="0"/>
        </c:dLbls>
        <c:marker val="1"/>
        <c:smooth val="0"/>
        <c:axId val="119599488"/>
        <c:axId val="119601024"/>
      </c:lineChart>
      <c:catAx>
        <c:axId val="119599488"/>
        <c:scaling>
          <c:orientation val="minMax"/>
        </c:scaling>
        <c:delete val="0"/>
        <c:axPos val="b"/>
        <c:numFmt formatCode="General" sourceLinked="0"/>
        <c:majorTickMark val="out"/>
        <c:minorTickMark val="none"/>
        <c:tickLblPos val="nextTo"/>
        <c:txPr>
          <a:bodyPr rot="-5400000" vert="horz"/>
          <a:lstStyle/>
          <a:p>
            <a:pPr>
              <a:defRPr sz="1200">
                <a:latin typeface="Arial" panose="020B0604020202020204" pitchFamily="34" charset="0"/>
                <a:cs typeface="Arial" panose="020B0604020202020204" pitchFamily="34" charset="0"/>
              </a:defRPr>
            </a:pPr>
            <a:endParaRPr lang="fr-FR"/>
          </a:p>
        </c:txPr>
        <c:crossAx val="119601024"/>
        <c:crosses val="autoZero"/>
        <c:auto val="1"/>
        <c:lblAlgn val="ctr"/>
        <c:lblOffset val="100"/>
        <c:tickLblSkip val="4"/>
        <c:tickMarkSkip val="4"/>
        <c:noMultiLvlLbl val="0"/>
      </c:catAx>
      <c:valAx>
        <c:axId val="119601024"/>
        <c:scaling>
          <c:orientation val="minMax"/>
          <c:min val="95"/>
        </c:scaling>
        <c:delete val="0"/>
        <c:axPos val="l"/>
        <c:majorGridlines>
          <c:spPr>
            <a:ln w="3175"/>
          </c:spPr>
        </c:majorGridlines>
        <c:numFmt formatCode="General" sourceLinked="1"/>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19599488"/>
        <c:crosses val="autoZero"/>
        <c:crossBetween val="between"/>
      </c:valAx>
    </c:plotArea>
    <c:legend>
      <c:legendPos val="b"/>
      <c:layout>
        <c:manualLayout>
          <c:xMode val="edge"/>
          <c:yMode val="edge"/>
          <c:x val="3.1492049596290116E-2"/>
          <c:y val="0.82413533777595716"/>
          <c:w val="0.88236875837867867"/>
          <c:h val="0.16121955857398829"/>
        </c:manualLayout>
      </c:layout>
      <c:overlay val="0"/>
      <c:txPr>
        <a:bodyPr/>
        <a:lstStyle/>
        <a:p>
          <a:pPr>
            <a:defRPr sz="13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17782534776956E-2"/>
          <c:y val="1.2940844091286857E-2"/>
          <c:w val="0.83461642535602931"/>
          <c:h val="0.74635401951958014"/>
        </c:manualLayout>
      </c:layout>
      <c:lineChart>
        <c:grouping val="standard"/>
        <c:varyColors val="0"/>
        <c:ser>
          <c:idx val="0"/>
          <c:order val="0"/>
          <c:tx>
            <c:strRef>
              <c:f>'G32'!$A$2</c:f>
              <c:strCache>
                <c:ptCount val="1"/>
                <c:pt idx="0">
                  <c:v>Germany - productivity</c:v>
                </c:pt>
              </c:strCache>
            </c:strRef>
          </c:tx>
          <c:spPr>
            <a:ln>
              <a:solidFill>
                <a:srgbClr val="00A0E1"/>
              </a:solidFill>
            </a:ln>
          </c:spPr>
          <c:marker>
            <c:symbol val="none"/>
          </c:marker>
          <c:cat>
            <c:strRef>
              <c:f>'G32'!$B$1:$T$1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'G32'!$B$2:$T$2</c:f>
              <c:numCache>
                <c:formatCode>General</c:formatCode>
                <c:ptCount val="19"/>
                <c:pt idx="0">
                  <c:v>100</c:v>
                </c:pt>
                <c:pt idx="1">
                  <c:v>101.97136531287327</c:v>
                </c:pt>
                <c:pt idx="2">
                  <c:v>102.43194755841969</c:v>
                </c:pt>
                <c:pt idx="3">
                  <c:v>102.82041554884775</c:v>
                </c:pt>
                <c:pt idx="4">
                  <c:v>103.66109729982884</c:v>
                </c:pt>
                <c:pt idx="5">
                  <c:v>104.4228850304813</c:v>
                </c:pt>
                <c:pt idx="6">
                  <c:v>107.44248064413178</c:v>
                </c:pt>
                <c:pt idx="7">
                  <c:v>109.04729167305123</c:v>
                </c:pt>
                <c:pt idx="8">
                  <c:v>108.7949168757827</c:v>
                </c:pt>
                <c:pt idx="9">
                  <c:v>102.59148580194584</c:v>
                </c:pt>
                <c:pt idx="10">
                  <c:v>106.44395733046596</c:v>
                </c:pt>
                <c:pt idx="11">
                  <c:v>108.86160270851495</c:v>
                </c:pt>
                <c:pt idx="12">
                  <c:v>108.13834988277387</c:v>
                </c:pt>
                <c:pt idx="13">
                  <c:v>108.00527926053964</c:v>
                </c:pt>
                <c:pt idx="14">
                  <c:v>109.44734871314536</c:v>
                </c:pt>
                <c:pt idx="15">
                  <c:v>110.31649018768017</c:v>
                </c:pt>
                <c:pt idx="16">
                  <c:v>111.31433227996612</c:v>
                </c:pt>
                <c:pt idx="17">
                  <c:v>112.10490340377007</c:v>
                </c:pt>
                <c:pt idx="18">
                  <c:v>112.25983720210549</c:v>
                </c:pt>
              </c:numCache>
            </c:numRef>
          </c:val>
          <c:smooth val="0"/>
          <c:extLst xmlns:c16r2="http://schemas.microsoft.com/office/drawing/2015/06/chart">
            <c:ext xmlns:c16="http://schemas.microsoft.com/office/drawing/2014/chart" uri="{C3380CC4-5D6E-409C-BE32-E72D297353CC}">
              <c16:uniqueId val="{00000000-EDD0-4540-9587-73951F1BCB7C}"/>
            </c:ext>
          </c:extLst>
        </c:ser>
        <c:ser>
          <c:idx val="1"/>
          <c:order val="1"/>
          <c:tx>
            <c:strRef>
              <c:f>'G32'!$A$3</c:f>
              <c:strCache>
                <c:ptCount val="1"/>
                <c:pt idx="0">
                  <c:v>France - Productivity</c:v>
                </c:pt>
              </c:strCache>
            </c:strRef>
          </c:tx>
          <c:spPr>
            <a:ln>
              <a:solidFill>
                <a:srgbClr val="F59100"/>
              </a:solidFill>
            </a:ln>
          </c:spPr>
          <c:marker>
            <c:symbol val="none"/>
          </c:marker>
          <c:cat>
            <c:strRef>
              <c:f>'G32'!$B$1:$T$1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'G32'!$B$3:$T$3</c:f>
              <c:numCache>
                <c:formatCode>General</c:formatCode>
                <c:ptCount val="19"/>
                <c:pt idx="0">
                  <c:v>100</c:v>
                </c:pt>
                <c:pt idx="1">
                  <c:v>100.53859232979502</c:v>
                </c:pt>
                <c:pt idx="2">
                  <c:v>101.18153473335549</c:v>
                </c:pt>
                <c:pt idx="3">
                  <c:v>101.98706864794225</c:v>
                </c:pt>
                <c:pt idx="4">
                  <c:v>104.72862609743849</c:v>
                </c:pt>
                <c:pt idx="5">
                  <c:v>105.74237648143648</c:v>
                </c:pt>
                <c:pt idx="6">
                  <c:v>107.16788035038414</c:v>
                </c:pt>
                <c:pt idx="7">
                  <c:v>108.20076745502325</c:v>
                </c:pt>
                <c:pt idx="8">
                  <c:v>107.92882065466995</c:v>
                </c:pt>
                <c:pt idx="9">
                  <c:v>106.03938984564758</c:v>
                </c:pt>
                <c:pt idx="10">
                  <c:v>107.99783254180231</c:v>
                </c:pt>
                <c:pt idx="11">
                  <c:v>109.54166577598676</c:v>
                </c:pt>
                <c:pt idx="12">
                  <c:v>109.51219147310476</c:v>
                </c:pt>
                <c:pt idx="13">
                  <c:v>109.94079410123136</c:v>
                </c:pt>
                <c:pt idx="14">
                  <c:v>110.40730393502902</c:v>
                </c:pt>
                <c:pt idx="15">
                  <c:v>111.40372884543301</c:v>
                </c:pt>
                <c:pt idx="16">
                  <c:v>111.90755145163192</c:v>
                </c:pt>
                <c:pt idx="17">
                  <c:v>113.12055347855686</c:v>
                </c:pt>
                <c:pt idx="18">
                  <c:v>113.65508295098469</c:v>
                </c:pt>
              </c:numCache>
            </c:numRef>
          </c:val>
          <c:smooth val="0"/>
          <c:extLst xmlns:c16r2="http://schemas.microsoft.com/office/drawing/2015/06/chart">
            <c:ext xmlns:c16="http://schemas.microsoft.com/office/drawing/2014/chart" uri="{C3380CC4-5D6E-409C-BE32-E72D297353CC}">
              <c16:uniqueId val="{00000001-EDD0-4540-9587-73951F1BCB7C}"/>
            </c:ext>
          </c:extLst>
        </c:ser>
        <c:ser>
          <c:idx val="2"/>
          <c:order val="2"/>
          <c:tx>
            <c:strRef>
              <c:f>'G32'!$A$4</c:f>
              <c:strCache>
                <c:ptCount val="1"/>
                <c:pt idx="0">
                  <c:v>Germany - Real compensation per employee</c:v>
                </c:pt>
              </c:strCache>
            </c:strRef>
          </c:tx>
          <c:spPr>
            <a:ln>
              <a:solidFill>
                <a:srgbClr val="00A0E1"/>
              </a:solidFill>
              <a:prstDash val="dash"/>
            </a:ln>
          </c:spPr>
          <c:marker>
            <c:symbol val="none"/>
          </c:marker>
          <c:cat>
            <c:strRef>
              <c:f>'G32'!$B$1:$T$1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'G32'!$B$4:$T$4</c:f>
              <c:numCache>
                <c:formatCode>General</c:formatCode>
                <c:ptCount val="19"/>
                <c:pt idx="0">
                  <c:v>100</c:v>
                </c:pt>
                <c:pt idx="1">
                  <c:v>100.60510076125928</c:v>
                </c:pt>
                <c:pt idx="2">
                  <c:v>100.5150175038621</c:v>
                </c:pt>
                <c:pt idx="3">
                  <c:v>100.83778460898824</c:v>
                </c:pt>
                <c:pt idx="4">
                  <c:v>99.936084316926795</c:v>
                </c:pt>
                <c:pt idx="5">
                  <c:v>99.562009956580425</c:v>
                </c:pt>
                <c:pt idx="6">
                  <c:v>100.26376233987521</c:v>
                </c:pt>
                <c:pt idx="7">
                  <c:v>99.451892379314501</c:v>
                </c:pt>
                <c:pt idx="8">
                  <c:v>100.70510111303281</c:v>
                </c:pt>
                <c:pt idx="9">
                  <c:v>99.168869725404946</c:v>
                </c:pt>
                <c:pt idx="10">
                  <c:v>100.94187599811268</c:v>
                </c:pt>
                <c:pt idx="11">
                  <c:v>102.82791676170855</c:v>
                </c:pt>
                <c:pt idx="12">
                  <c:v>103.80674399645544</c:v>
                </c:pt>
                <c:pt idx="13">
                  <c:v>103.66057511201083</c:v>
                </c:pt>
                <c:pt idx="14">
                  <c:v>104.72316845490167</c:v>
                </c:pt>
                <c:pt idx="15">
                  <c:v>105.43518743113501</c:v>
                </c:pt>
                <c:pt idx="16">
                  <c:v>106.29104896913653</c:v>
                </c:pt>
                <c:pt idx="17">
                  <c:v>107.3756087210493</c:v>
                </c:pt>
                <c:pt idx="18">
                  <c:v>108.55706077184195</c:v>
                </c:pt>
              </c:numCache>
            </c:numRef>
          </c:val>
          <c:smooth val="0"/>
          <c:extLst xmlns:c16r2="http://schemas.microsoft.com/office/drawing/2015/06/chart">
            <c:ext xmlns:c16="http://schemas.microsoft.com/office/drawing/2014/chart" uri="{C3380CC4-5D6E-409C-BE32-E72D297353CC}">
              <c16:uniqueId val="{00000002-EDD0-4540-9587-73951F1BCB7C}"/>
            </c:ext>
          </c:extLst>
        </c:ser>
        <c:ser>
          <c:idx val="3"/>
          <c:order val="3"/>
          <c:tx>
            <c:strRef>
              <c:f>'G32'!$A$5</c:f>
              <c:strCache>
                <c:ptCount val="1"/>
                <c:pt idx="0">
                  <c:v>France - Real compensation per employee including CICE</c:v>
                </c:pt>
              </c:strCache>
            </c:strRef>
          </c:tx>
          <c:spPr>
            <a:ln>
              <a:solidFill>
                <a:srgbClr val="F59100"/>
              </a:solidFill>
              <a:prstDash val="dash"/>
            </a:ln>
          </c:spPr>
          <c:marker>
            <c:symbol val="none"/>
          </c:marker>
          <c:cat>
            <c:strRef>
              <c:f>'G32'!$B$1:$T$1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'G32'!$B$5:$T$5</c:f>
              <c:numCache>
                <c:formatCode>General</c:formatCode>
                <c:ptCount val="19"/>
                <c:pt idx="0">
                  <c:v>100</c:v>
                </c:pt>
                <c:pt idx="1">
                  <c:v>100.73802290555133</c:v>
                </c:pt>
                <c:pt idx="2">
                  <c:v>102.17026333999746</c:v>
                </c:pt>
                <c:pt idx="3">
                  <c:v>103.20746209439504</c:v>
                </c:pt>
                <c:pt idx="4">
                  <c:v>105.04597050269211</c:v>
                </c:pt>
                <c:pt idx="5">
                  <c:v>106.19828973093701</c:v>
                </c:pt>
                <c:pt idx="6">
                  <c:v>107.27458572030434</c:v>
                </c:pt>
                <c:pt idx="7">
                  <c:v>107.20886732563916</c:v>
                </c:pt>
                <c:pt idx="8">
                  <c:v>107.45280084470565</c:v>
                </c:pt>
                <c:pt idx="9">
                  <c:v>109.112112874056</c:v>
                </c:pt>
                <c:pt idx="10">
                  <c:v>111.03809115606515</c:v>
                </c:pt>
                <c:pt idx="11">
                  <c:v>112.55099769959772</c:v>
                </c:pt>
                <c:pt idx="12">
                  <c:v>113.68286892931465</c:v>
                </c:pt>
                <c:pt idx="13">
                  <c:v>114.84002949550056</c:v>
                </c:pt>
                <c:pt idx="14">
                  <c:v>114.59601853924211</c:v>
                </c:pt>
                <c:pt idx="15">
                  <c:v>113.87643542740497</c:v>
                </c:pt>
                <c:pt idx="16">
                  <c:v>114.54420863787547</c:v>
                </c:pt>
                <c:pt idx="17">
                  <c:v>115.9671264051503</c:v>
                </c:pt>
                <c:pt idx="18">
                  <c:v>116.6198881462003</c:v>
                </c:pt>
              </c:numCache>
            </c:numRef>
          </c:val>
          <c:smooth val="0"/>
          <c:extLst xmlns:c16r2="http://schemas.microsoft.com/office/drawing/2015/06/chart">
            <c:ext xmlns:c16="http://schemas.microsoft.com/office/drawing/2014/chart" uri="{C3380CC4-5D6E-409C-BE32-E72D297353CC}">
              <c16:uniqueId val="{00000003-EDD0-4540-9587-73951F1BCB7C}"/>
            </c:ext>
          </c:extLst>
        </c:ser>
        <c:dLbls>
          <c:showLegendKey val="0"/>
          <c:showVal val="0"/>
          <c:showCatName val="0"/>
          <c:showSerName val="0"/>
          <c:showPercent val="0"/>
          <c:showBubbleSize val="0"/>
        </c:dLbls>
        <c:marker val="1"/>
        <c:smooth val="0"/>
        <c:axId val="119699712"/>
        <c:axId val="119701504"/>
      </c:lineChart>
      <c:catAx>
        <c:axId val="119699712"/>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9701504"/>
        <c:crosses val="autoZero"/>
        <c:auto val="1"/>
        <c:lblAlgn val="ctr"/>
        <c:lblOffset val="100"/>
        <c:noMultiLvlLbl val="0"/>
      </c:catAx>
      <c:valAx>
        <c:axId val="119701504"/>
        <c:scaling>
          <c:orientation val="minMax"/>
        </c:scaling>
        <c:delete val="0"/>
        <c:axPos val="l"/>
        <c:majorGridlines>
          <c:spPr>
            <a:ln w="3175"/>
          </c:spPr>
        </c:majorGridlines>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19699712"/>
        <c:crosses val="autoZero"/>
        <c:crossBetween val="between"/>
      </c:valAx>
    </c:plotArea>
    <c:legend>
      <c:legendPos val="b"/>
      <c:layout>
        <c:manualLayout>
          <c:xMode val="edge"/>
          <c:yMode val="edge"/>
          <c:x val="0.14568000471493567"/>
          <c:y val="0.82580871009165091"/>
          <c:w val="0.63215134427290187"/>
          <c:h val="0.17211811390284648"/>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Graph33!$A$2</c:f>
              <c:strCache>
                <c:ptCount val="1"/>
                <c:pt idx="0">
                  <c:v>Gross minimum hourly wage </c:v>
                </c:pt>
              </c:strCache>
            </c:strRef>
          </c:tx>
          <c:spPr>
            <a:solidFill>
              <a:srgbClr val="00A0E1"/>
            </a:solidFill>
          </c:spPr>
          <c:invertIfNegative val="0"/>
          <c:cat>
            <c:strRef>
              <c:f>Graph33!$B$1:$C$1</c:f>
              <c:strCache>
                <c:ptCount val="2"/>
                <c:pt idx="0">
                  <c:v>France</c:v>
                </c:pt>
                <c:pt idx="1">
                  <c:v>Germany</c:v>
                </c:pt>
              </c:strCache>
            </c:strRef>
          </c:cat>
          <c:val>
            <c:numRef>
              <c:f>Graph33!$B$2:$C$2</c:f>
              <c:numCache>
                <c:formatCode>"€"#,##0.00_);[Red]\("€"#,##0.00\)</c:formatCode>
                <c:ptCount val="2"/>
                <c:pt idx="0">
                  <c:v>10.029999999999999</c:v>
                </c:pt>
                <c:pt idx="1">
                  <c:v>9.19</c:v>
                </c:pt>
              </c:numCache>
            </c:numRef>
          </c:val>
          <c:extLst xmlns:c16r2="http://schemas.microsoft.com/office/drawing/2015/06/chart">
            <c:ext xmlns:c16="http://schemas.microsoft.com/office/drawing/2014/chart" uri="{C3380CC4-5D6E-409C-BE32-E72D297353CC}">
              <c16:uniqueId val="{00000000-0243-4E15-83F4-FF80979D5735}"/>
            </c:ext>
          </c:extLst>
        </c:ser>
        <c:ser>
          <c:idx val="1"/>
          <c:order val="1"/>
          <c:tx>
            <c:strRef>
              <c:f>Graph33!$A$3</c:f>
              <c:strCache>
                <c:ptCount val="1"/>
                <c:pt idx="0">
                  <c:v>Employer social contributions (after further general reduction by 1st October)</c:v>
                </c:pt>
              </c:strCache>
            </c:strRef>
          </c:tx>
          <c:spPr>
            <a:solidFill>
              <a:srgbClr val="F59100"/>
            </a:solidFill>
          </c:spPr>
          <c:invertIfNegative val="0"/>
          <c:cat>
            <c:strRef>
              <c:f>Graph33!$B$1:$C$1</c:f>
              <c:strCache>
                <c:ptCount val="2"/>
                <c:pt idx="0">
                  <c:v>France</c:v>
                </c:pt>
                <c:pt idx="1">
                  <c:v>Germany</c:v>
                </c:pt>
              </c:strCache>
            </c:strRef>
          </c:cat>
          <c:val>
            <c:numRef>
              <c:f>Graph33!$B$3:$C$3</c:f>
              <c:numCache>
                <c:formatCode>"€"#,##0.00_);[Red]\("€"#,##0.00\)</c:formatCode>
                <c:ptCount val="2"/>
                <c:pt idx="0">
                  <c:v>0.37568367999999963</c:v>
                </c:pt>
                <c:pt idx="1">
                  <c:v>1.8219174999999999</c:v>
                </c:pt>
              </c:numCache>
            </c:numRef>
          </c:val>
          <c:extLst xmlns:c16r2="http://schemas.microsoft.com/office/drawing/2015/06/chart">
            <c:ext xmlns:c16="http://schemas.microsoft.com/office/drawing/2014/chart" uri="{C3380CC4-5D6E-409C-BE32-E72D297353CC}">
              <c16:uniqueId val="{00000001-0243-4E15-83F4-FF80979D5735}"/>
            </c:ext>
          </c:extLst>
        </c:ser>
        <c:dLbls>
          <c:showLegendKey val="0"/>
          <c:showVal val="0"/>
          <c:showCatName val="0"/>
          <c:showSerName val="0"/>
          <c:showPercent val="0"/>
          <c:showBubbleSize val="0"/>
        </c:dLbls>
        <c:gapWidth val="150"/>
        <c:overlap val="100"/>
        <c:axId val="119782784"/>
        <c:axId val="120718464"/>
      </c:barChart>
      <c:scatterChart>
        <c:scatterStyle val="lineMarker"/>
        <c:varyColors val="0"/>
        <c:ser>
          <c:idx val="4"/>
          <c:order val="2"/>
          <c:tx>
            <c:strRef>
              <c:f>Graph33!$A$4</c:f>
              <c:strCache>
                <c:ptCount val="1"/>
                <c:pt idx="0">
                  <c:v>Hourly cost by 1st October 2019 </c:v>
                </c:pt>
              </c:strCache>
            </c:strRef>
          </c:tx>
          <c:spPr>
            <a:ln w="28575">
              <a:noFill/>
            </a:ln>
          </c:spPr>
          <c:marker>
            <c:symbol val="square"/>
            <c:size val="7"/>
            <c:spPr>
              <a:solidFill>
                <a:schemeClr val="tx1"/>
              </a:solidFill>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strRef>
              <c:f>Graph33!$B$1:$C$1</c:f>
              <c:strCache>
                <c:ptCount val="2"/>
                <c:pt idx="0">
                  <c:v>France</c:v>
                </c:pt>
                <c:pt idx="1">
                  <c:v>Germany</c:v>
                </c:pt>
              </c:strCache>
            </c:strRef>
          </c:xVal>
          <c:yVal>
            <c:numRef>
              <c:f>Graph33!$B$4:$C$4</c:f>
              <c:numCache>
                <c:formatCode>"€"#,##0.00_);[Red]\("€"#,##0.00\)</c:formatCode>
                <c:ptCount val="2"/>
                <c:pt idx="0">
                  <c:v>10.405683679999999</c:v>
                </c:pt>
                <c:pt idx="1">
                  <c:v>11.011917499999999</c:v>
                </c:pt>
              </c:numCache>
            </c:numRef>
          </c:yVal>
          <c:smooth val="0"/>
          <c:extLst xmlns:c16r2="http://schemas.microsoft.com/office/drawing/2015/06/chart">
            <c:ext xmlns:c16="http://schemas.microsoft.com/office/drawing/2014/chart" uri="{C3380CC4-5D6E-409C-BE32-E72D297353CC}">
              <c16:uniqueId val="{00000002-0243-4E15-83F4-FF80979D5735}"/>
            </c:ext>
          </c:extLst>
        </c:ser>
        <c:dLbls>
          <c:showLegendKey val="0"/>
          <c:showVal val="0"/>
          <c:showCatName val="0"/>
          <c:showSerName val="0"/>
          <c:showPercent val="0"/>
          <c:showBubbleSize val="0"/>
        </c:dLbls>
        <c:axId val="119782784"/>
        <c:axId val="120718464"/>
      </c:scatterChart>
      <c:catAx>
        <c:axId val="119782784"/>
        <c:scaling>
          <c:orientation val="minMax"/>
        </c:scaling>
        <c:delete val="0"/>
        <c:axPos val="b"/>
        <c:numFmt formatCode="General" sourceLinked="0"/>
        <c:majorTickMark val="out"/>
        <c:minorTickMark val="none"/>
        <c:tickLblPos val="nextTo"/>
        <c:crossAx val="120718464"/>
        <c:crosses val="autoZero"/>
        <c:auto val="1"/>
        <c:lblAlgn val="ctr"/>
        <c:lblOffset val="100"/>
        <c:noMultiLvlLbl val="0"/>
      </c:catAx>
      <c:valAx>
        <c:axId val="120718464"/>
        <c:scaling>
          <c:orientation val="minMax"/>
          <c:min val="0"/>
        </c:scaling>
        <c:delete val="0"/>
        <c:axPos val="l"/>
        <c:majorGridlines/>
        <c:numFmt formatCode="&quot;€&quot;#,##0_);[Red]\(&quot;€&quot;#,##0\)" sourceLinked="0"/>
        <c:majorTickMark val="out"/>
        <c:minorTickMark val="none"/>
        <c:tickLblPos val="nextTo"/>
        <c:crossAx val="11978278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322570431502657E-2"/>
          <c:y val="4.6241751869548778E-2"/>
          <c:w val="0.84431032880653623"/>
          <c:h val="0.77982839440786844"/>
        </c:manualLayout>
      </c:layout>
      <c:lineChart>
        <c:grouping val="standard"/>
        <c:varyColors val="0"/>
        <c:ser>
          <c:idx val="0"/>
          <c:order val="0"/>
          <c:tx>
            <c:strRef>
              <c:f>'G34'!$A$2</c:f>
              <c:strCache>
                <c:ptCount val="1"/>
                <c:pt idx="0">
                  <c:v>Euro area</c:v>
                </c:pt>
              </c:strCache>
            </c:strRef>
          </c:tx>
          <c:spPr>
            <a:ln>
              <a:solidFill>
                <a:schemeClr val="tx1"/>
              </a:solidFill>
              <a:prstDash val="dash"/>
            </a:ln>
          </c:spPr>
          <c:marker>
            <c:symbol val="none"/>
          </c:marker>
          <c:cat>
            <c:strRef>
              <c:f>'G34'!$B$1:$T$1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'G34'!$B$2:$T$2</c:f>
              <c:numCache>
                <c:formatCode>General</c:formatCode>
                <c:ptCount val="19"/>
                <c:pt idx="0">
                  <c:v>100</c:v>
                </c:pt>
                <c:pt idx="1">
                  <c:v>101.79856115107913</c:v>
                </c:pt>
                <c:pt idx="2">
                  <c:v>104.31654676258992</c:v>
                </c:pt>
                <c:pt idx="3">
                  <c:v>106.5947242206235</c:v>
                </c:pt>
                <c:pt idx="4">
                  <c:v>107.31414868105516</c:v>
                </c:pt>
                <c:pt idx="5">
                  <c:v>108.87290167865706</c:v>
                </c:pt>
                <c:pt idx="6">
                  <c:v>109.83213429256593</c:v>
                </c:pt>
                <c:pt idx="7">
                  <c:v>111.39088729016787</c:v>
                </c:pt>
                <c:pt idx="8">
                  <c:v>115.58752997601917</c:v>
                </c:pt>
                <c:pt idx="9">
                  <c:v>120.62350119904075</c:v>
                </c:pt>
                <c:pt idx="10">
                  <c:v>119.90407673860911</c:v>
                </c:pt>
                <c:pt idx="11">
                  <c:v>120.50359712230214</c:v>
                </c:pt>
                <c:pt idx="12">
                  <c:v>122.90167865707433</c:v>
                </c:pt>
                <c:pt idx="13">
                  <c:v>124.22062350119903</c:v>
                </c:pt>
                <c:pt idx="14">
                  <c:v>124.9400479616307</c:v>
                </c:pt>
                <c:pt idx="15">
                  <c:v>125.41966426858511</c:v>
                </c:pt>
                <c:pt idx="16">
                  <c:v>126.25899280575538</c:v>
                </c:pt>
                <c:pt idx="17">
                  <c:v>127.21822541966425</c:v>
                </c:pt>
                <c:pt idx="18">
                  <c:v>129.61630695443645</c:v>
                </c:pt>
              </c:numCache>
            </c:numRef>
          </c:val>
          <c:smooth val="0"/>
          <c:extLst xmlns:c16r2="http://schemas.microsoft.com/office/drawing/2015/06/chart">
            <c:ext xmlns:c16="http://schemas.microsoft.com/office/drawing/2014/chart" uri="{C3380CC4-5D6E-409C-BE32-E72D297353CC}">
              <c16:uniqueId val="{00000000-3FE0-46A4-979B-BB6CD781E0B2}"/>
            </c:ext>
          </c:extLst>
        </c:ser>
        <c:ser>
          <c:idx val="1"/>
          <c:order val="1"/>
          <c:tx>
            <c:strRef>
              <c:f>'G34'!$A$3</c:f>
              <c:strCache>
                <c:ptCount val="1"/>
                <c:pt idx="0">
                  <c:v>Germany</c:v>
                </c:pt>
              </c:strCache>
            </c:strRef>
          </c:tx>
          <c:spPr>
            <a:ln>
              <a:solidFill>
                <a:srgbClr val="142882"/>
              </a:solidFill>
            </a:ln>
          </c:spPr>
          <c:marker>
            <c:symbol val="none"/>
          </c:marker>
          <c:cat>
            <c:strRef>
              <c:f>'G34'!$B$1:$T$1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'G34'!$B$3:$T$3</c:f>
              <c:numCache>
                <c:formatCode>General</c:formatCode>
                <c:ptCount val="19"/>
                <c:pt idx="0">
                  <c:v>100</c:v>
                </c:pt>
                <c:pt idx="1">
                  <c:v>99.894291754756878</c:v>
                </c:pt>
                <c:pt idx="2">
                  <c:v>100.73995771670189</c:v>
                </c:pt>
                <c:pt idx="3">
                  <c:v>101.90274841437635</c:v>
                </c:pt>
                <c:pt idx="4">
                  <c:v>101.26849894291755</c:v>
                </c:pt>
                <c:pt idx="5">
                  <c:v>100.73995771670189</c:v>
                </c:pt>
                <c:pt idx="6">
                  <c:v>98.942917547568712</c:v>
                </c:pt>
                <c:pt idx="7">
                  <c:v>98.308668076109939</c:v>
                </c:pt>
                <c:pt idx="8">
                  <c:v>100.63424947145879</c:v>
                </c:pt>
                <c:pt idx="9">
                  <c:v>106.97674418604652</c:v>
                </c:pt>
                <c:pt idx="10">
                  <c:v>105.70824524312896</c:v>
                </c:pt>
                <c:pt idx="11">
                  <c:v>106.44820295983088</c:v>
                </c:pt>
                <c:pt idx="12">
                  <c:v>109.830866807611</c:v>
                </c:pt>
                <c:pt idx="13">
                  <c:v>111.94503171247359</c:v>
                </c:pt>
                <c:pt idx="14">
                  <c:v>113.53065539112053</c:v>
                </c:pt>
                <c:pt idx="15">
                  <c:v>115.64482029598311</c:v>
                </c:pt>
                <c:pt idx="16">
                  <c:v>117.12473572938688</c:v>
                </c:pt>
                <c:pt idx="17">
                  <c:v>119.34460887949261</c:v>
                </c:pt>
                <c:pt idx="18">
                  <c:v>122.72727272727273</c:v>
                </c:pt>
              </c:numCache>
            </c:numRef>
          </c:val>
          <c:smooth val="0"/>
          <c:extLst xmlns:c16r2="http://schemas.microsoft.com/office/drawing/2015/06/chart">
            <c:ext xmlns:c16="http://schemas.microsoft.com/office/drawing/2014/chart" uri="{C3380CC4-5D6E-409C-BE32-E72D297353CC}">
              <c16:uniqueId val="{00000001-3FE0-46A4-979B-BB6CD781E0B2}"/>
            </c:ext>
          </c:extLst>
        </c:ser>
        <c:ser>
          <c:idx val="2"/>
          <c:order val="2"/>
          <c:tx>
            <c:strRef>
              <c:f>'G34'!$A$4</c:f>
              <c:strCache>
                <c:ptCount val="1"/>
                <c:pt idx="0">
                  <c:v>Spain</c:v>
                </c:pt>
              </c:strCache>
            </c:strRef>
          </c:tx>
          <c:spPr>
            <a:ln>
              <a:solidFill>
                <a:srgbClr val="BE73AF"/>
              </a:solidFill>
            </a:ln>
          </c:spPr>
          <c:marker>
            <c:symbol val="none"/>
          </c:marker>
          <c:cat>
            <c:strRef>
              <c:f>'G34'!$B$1:$T$1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'G34'!$B$4:$T$4</c:f>
              <c:numCache>
                <c:formatCode>General</c:formatCode>
                <c:ptCount val="19"/>
                <c:pt idx="0">
                  <c:v>100</c:v>
                </c:pt>
                <c:pt idx="1">
                  <c:v>103.18725099601593</c:v>
                </c:pt>
                <c:pt idx="2">
                  <c:v>106.50730411686588</c:v>
                </c:pt>
                <c:pt idx="3">
                  <c:v>109.6945551128818</c:v>
                </c:pt>
                <c:pt idx="4">
                  <c:v>112.88180610889775</c:v>
                </c:pt>
                <c:pt idx="5">
                  <c:v>116.86586985391767</c:v>
                </c:pt>
                <c:pt idx="6">
                  <c:v>120.7171314741036</c:v>
                </c:pt>
                <c:pt idx="7">
                  <c:v>125.63081009296148</c:v>
                </c:pt>
                <c:pt idx="8">
                  <c:v>132.80212483399737</c:v>
                </c:pt>
                <c:pt idx="9">
                  <c:v>134.9269588313413</c:v>
                </c:pt>
                <c:pt idx="10">
                  <c:v>132.80212483399737</c:v>
                </c:pt>
                <c:pt idx="11">
                  <c:v>131.47410358565736</c:v>
                </c:pt>
                <c:pt idx="12">
                  <c:v>128.15405046480743</c:v>
                </c:pt>
                <c:pt idx="13">
                  <c:v>127.35723771580348</c:v>
                </c:pt>
                <c:pt idx="14">
                  <c:v>126.95883134130146</c:v>
                </c:pt>
                <c:pt idx="15">
                  <c:v>127.75564409030544</c:v>
                </c:pt>
                <c:pt idx="16">
                  <c:v>126.82602921646746</c:v>
                </c:pt>
                <c:pt idx="17">
                  <c:v>126.95883134130146</c:v>
                </c:pt>
                <c:pt idx="18">
                  <c:v>128.15405046480743</c:v>
                </c:pt>
              </c:numCache>
            </c:numRef>
          </c:val>
          <c:smooth val="0"/>
          <c:extLst xmlns:c16r2="http://schemas.microsoft.com/office/drawing/2015/06/chart">
            <c:ext xmlns:c16="http://schemas.microsoft.com/office/drawing/2014/chart" uri="{C3380CC4-5D6E-409C-BE32-E72D297353CC}">
              <c16:uniqueId val="{00000002-3FE0-46A4-979B-BB6CD781E0B2}"/>
            </c:ext>
          </c:extLst>
        </c:ser>
        <c:ser>
          <c:idx val="3"/>
          <c:order val="3"/>
          <c:tx>
            <c:strRef>
              <c:f>'G34'!$A$5</c:f>
              <c:strCache>
                <c:ptCount val="1"/>
                <c:pt idx="0">
                  <c:v>France</c:v>
                </c:pt>
              </c:strCache>
            </c:strRef>
          </c:tx>
          <c:spPr>
            <a:ln>
              <a:solidFill>
                <a:srgbClr val="00A0E1"/>
              </a:solidFill>
            </a:ln>
          </c:spPr>
          <c:marker>
            <c:symbol val="none"/>
          </c:marker>
          <c:cat>
            <c:strRef>
              <c:f>'G34'!$B$1:$T$1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'G34'!$B$5:$T$5</c:f>
              <c:numCache>
                <c:formatCode>General</c:formatCode>
                <c:ptCount val="19"/>
                <c:pt idx="0">
                  <c:v>100</c:v>
                </c:pt>
                <c:pt idx="1">
                  <c:v>102.20588235294119</c:v>
                </c:pt>
                <c:pt idx="2">
                  <c:v>105.14705882352942</c:v>
                </c:pt>
                <c:pt idx="3">
                  <c:v>107.35294117647058</c:v>
                </c:pt>
                <c:pt idx="4">
                  <c:v>108.08823529411767</c:v>
                </c:pt>
                <c:pt idx="5">
                  <c:v>110.41666666666667</c:v>
                </c:pt>
                <c:pt idx="6">
                  <c:v>112.37745098039215</c:v>
                </c:pt>
                <c:pt idx="7">
                  <c:v>114.09313725490196</c:v>
                </c:pt>
                <c:pt idx="8">
                  <c:v>117.27941176470588</c:v>
                </c:pt>
                <c:pt idx="9">
                  <c:v>121.32352941176472</c:v>
                </c:pt>
                <c:pt idx="10">
                  <c:v>122.54901960784315</c:v>
                </c:pt>
                <c:pt idx="11">
                  <c:v>123.65196078431373</c:v>
                </c:pt>
                <c:pt idx="12">
                  <c:v>126.34803921568627</c:v>
                </c:pt>
                <c:pt idx="13">
                  <c:v>128.18627450980392</c:v>
                </c:pt>
                <c:pt idx="14">
                  <c:v>129.04411764705884</c:v>
                </c:pt>
                <c:pt idx="15">
                  <c:v>129.28921568627453</c:v>
                </c:pt>
                <c:pt idx="16">
                  <c:v>129.77941176470588</c:v>
                </c:pt>
                <c:pt idx="17">
                  <c:v>130.75980392156862</c:v>
                </c:pt>
                <c:pt idx="18">
                  <c:v>132.47549019607843</c:v>
                </c:pt>
              </c:numCache>
            </c:numRef>
          </c:val>
          <c:smooth val="0"/>
          <c:extLst xmlns:c16r2="http://schemas.microsoft.com/office/drawing/2015/06/chart">
            <c:ext xmlns:c16="http://schemas.microsoft.com/office/drawing/2014/chart" uri="{C3380CC4-5D6E-409C-BE32-E72D297353CC}">
              <c16:uniqueId val="{00000003-3FE0-46A4-979B-BB6CD781E0B2}"/>
            </c:ext>
          </c:extLst>
        </c:ser>
        <c:ser>
          <c:idx val="4"/>
          <c:order val="4"/>
          <c:tx>
            <c:strRef>
              <c:f>'G34'!$A$6</c:f>
              <c:strCache>
                <c:ptCount val="1"/>
                <c:pt idx="0">
                  <c:v>Italy</c:v>
                </c:pt>
              </c:strCache>
            </c:strRef>
          </c:tx>
          <c:spPr>
            <a:ln>
              <a:solidFill>
                <a:srgbClr val="F59100"/>
              </a:solidFill>
            </a:ln>
          </c:spPr>
          <c:marker>
            <c:symbol val="none"/>
          </c:marker>
          <c:cat>
            <c:strRef>
              <c:f>'G34'!$B$1:$T$1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strCache>
            </c:strRef>
          </c:cat>
          <c:val>
            <c:numRef>
              <c:f>'G34'!$B$6:$T$6</c:f>
              <c:numCache>
                <c:formatCode>General</c:formatCode>
                <c:ptCount val="19"/>
                <c:pt idx="0">
                  <c:v>100</c:v>
                </c:pt>
                <c:pt idx="1">
                  <c:v>103.32446808510637</c:v>
                </c:pt>
                <c:pt idx="2">
                  <c:v>107.31382978723406</c:v>
                </c:pt>
                <c:pt idx="3">
                  <c:v>111.96808510638299</c:v>
                </c:pt>
                <c:pt idx="4">
                  <c:v>114.62765957446808</c:v>
                </c:pt>
                <c:pt idx="5">
                  <c:v>117.15425531914892</c:v>
                </c:pt>
                <c:pt idx="6">
                  <c:v>119.81382978723403</c:v>
                </c:pt>
                <c:pt idx="7">
                  <c:v>122.07446808510637</c:v>
                </c:pt>
                <c:pt idx="8">
                  <c:v>127.26063829787233</c:v>
                </c:pt>
                <c:pt idx="9">
                  <c:v>132.97872340425531</c:v>
                </c:pt>
                <c:pt idx="10">
                  <c:v>132.97872340425531</c:v>
                </c:pt>
                <c:pt idx="11">
                  <c:v>133.90957446808511</c:v>
                </c:pt>
                <c:pt idx="12">
                  <c:v>135.77127659574467</c:v>
                </c:pt>
                <c:pt idx="13">
                  <c:v>136.83510638297872</c:v>
                </c:pt>
                <c:pt idx="14">
                  <c:v>136.96808510638297</c:v>
                </c:pt>
                <c:pt idx="15">
                  <c:v>138.031914893617</c:v>
                </c:pt>
                <c:pt idx="16">
                  <c:v>138.96276595744681</c:v>
                </c:pt>
                <c:pt idx="17">
                  <c:v>138.43085106382978</c:v>
                </c:pt>
                <c:pt idx="18">
                  <c:v>141.35638297872339</c:v>
                </c:pt>
              </c:numCache>
            </c:numRef>
          </c:val>
          <c:smooth val="0"/>
          <c:extLst xmlns:c16r2="http://schemas.microsoft.com/office/drawing/2015/06/chart">
            <c:ext xmlns:c16="http://schemas.microsoft.com/office/drawing/2014/chart" uri="{C3380CC4-5D6E-409C-BE32-E72D297353CC}">
              <c16:uniqueId val="{00000004-3FE0-46A4-979B-BB6CD781E0B2}"/>
            </c:ext>
          </c:extLst>
        </c:ser>
        <c:dLbls>
          <c:showLegendKey val="0"/>
          <c:showVal val="0"/>
          <c:showCatName val="0"/>
          <c:showSerName val="0"/>
          <c:showPercent val="0"/>
          <c:showBubbleSize val="0"/>
        </c:dLbls>
        <c:marker val="1"/>
        <c:smooth val="0"/>
        <c:axId val="120801920"/>
        <c:axId val="120811904"/>
      </c:lineChart>
      <c:catAx>
        <c:axId val="120801920"/>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0811904"/>
        <c:crosses val="autoZero"/>
        <c:auto val="1"/>
        <c:lblAlgn val="ctr"/>
        <c:lblOffset val="100"/>
        <c:noMultiLvlLbl val="0"/>
      </c:catAx>
      <c:valAx>
        <c:axId val="120811904"/>
        <c:scaling>
          <c:orientation val="minMax"/>
          <c:max val="150"/>
          <c:min val="90"/>
        </c:scaling>
        <c:delete val="0"/>
        <c:axPos val="l"/>
        <c:majorGridlines>
          <c:spPr>
            <a:ln w="3175"/>
          </c:spPr>
        </c:majorGridlines>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0801920"/>
        <c:crosses val="autoZero"/>
        <c:crossBetween val="between"/>
      </c:valAx>
    </c:plotArea>
    <c:legend>
      <c:legendPos val="b"/>
      <c:layout>
        <c:manualLayout>
          <c:xMode val="edge"/>
          <c:yMode val="edge"/>
          <c:x val="0.14553868570307607"/>
          <c:y val="0.89856506622802934"/>
          <c:w val="0.69526394175505735"/>
          <c:h val="6.58684104531643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34734621394109E-2"/>
          <c:y val="2.448867974726188E-2"/>
          <c:w val="0.85405445750707243"/>
          <c:h val="0.77751665276019444"/>
        </c:manualLayout>
      </c:layout>
      <c:lineChart>
        <c:grouping val="standard"/>
        <c:varyColors val="0"/>
        <c:ser>
          <c:idx val="0"/>
          <c:order val="0"/>
          <c:tx>
            <c:strRef>
              <c:f>'G35'!$B$1</c:f>
              <c:strCache>
                <c:ptCount val="1"/>
                <c:pt idx="0">
                  <c:v>Tradable sectors</c:v>
                </c:pt>
              </c:strCache>
            </c:strRef>
          </c:tx>
          <c:spPr>
            <a:ln>
              <a:solidFill>
                <a:srgbClr val="00A0E1"/>
              </a:solidFill>
            </a:ln>
          </c:spPr>
          <c:marker>
            <c:symbol val="none"/>
          </c:marker>
          <c:cat>
            <c:strRef>
              <c:f>'G35'!$A$2:$A$18</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'G35'!$B$2:$B$18</c:f>
              <c:numCache>
                <c:formatCode>0\.0</c:formatCode>
                <c:ptCount val="17"/>
                <c:pt idx="0">
                  <c:v>100</c:v>
                </c:pt>
                <c:pt idx="1">
                  <c:v>101.25310236004731</c:v>
                </c:pt>
                <c:pt idx="2">
                  <c:v>100.41335627526466</c:v>
                </c:pt>
                <c:pt idx="3">
                  <c:v>100.95066896715562</c:v>
                </c:pt>
                <c:pt idx="4">
                  <c:v>98.06450588094016</c:v>
                </c:pt>
                <c:pt idx="5">
                  <c:v>100.15126746312023</c:v>
                </c:pt>
                <c:pt idx="6">
                  <c:v>100.52081013913667</c:v>
                </c:pt>
                <c:pt idx="7">
                  <c:v>99.921909799762616</c:v>
                </c:pt>
                <c:pt idx="8">
                  <c:v>102.73537066091849</c:v>
                </c:pt>
                <c:pt idx="9">
                  <c:v>104.61755547582467</c:v>
                </c:pt>
                <c:pt idx="10">
                  <c:v>104.65140519500716</c:v>
                </c:pt>
                <c:pt idx="11">
                  <c:v>102.27105244382203</c:v>
                </c:pt>
                <c:pt idx="12">
                  <c:v>103.68036278036439</c:v>
                </c:pt>
                <c:pt idx="13">
                  <c:v>104.35579574765799</c:v>
                </c:pt>
                <c:pt idx="14">
                  <c:v>103.4899371393748</c:v>
                </c:pt>
                <c:pt idx="15">
                  <c:v>104.00369917738004</c:v>
                </c:pt>
                <c:pt idx="16">
                  <c:v>104.5610065082207</c:v>
                </c:pt>
              </c:numCache>
            </c:numRef>
          </c:val>
          <c:smooth val="0"/>
          <c:extLst xmlns:c16r2="http://schemas.microsoft.com/office/drawing/2015/06/chart">
            <c:ext xmlns:c16="http://schemas.microsoft.com/office/drawing/2014/chart" uri="{C3380CC4-5D6E-409C-BE32-E72D297353CC}">
              <c16:uniqueId val="{00000000-2105-4513-85BE-D9FC3EB30591}"/>
            </c:ext>
          </c:extLst>
        </c:ser>
        <c:ser>
          <c:idx val="1"/>
          <c:order val="1"/>
          <c:tx>
            <c:strRef>
              <c:f>'G35'!$C$1</c:f>
              <c:strCache>
                <c:ptCount val="1"/>
                <c:pt idx="0">
                  <c:v>Non tradable sectors</c:v>
                </c:pt>
              </c:strCache>
            </c:strRef>
          </c:tx>
          <c:spPr>
            <a:ln>
              <a:solidFill>
                <a:srgbClr val="F59100"/>
              </a:solidFill>
            </a:ln>
          </c:spPr>
          <c:marker>
            <c:symbol val="none"/>
          </c:marker>
          <c:cat>
            <c:strRef>
              <c:f>'G35'!$A$2:$A$18</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'G35'!$C$2:$C$18</c:f>
              <c:numCache>
                <c:formatCode>0\.0</c:formatCode>
                <c:ptCount val="17"/>
                <c:pt idx="0">
                  <c:v>100</c:v>
                </c:pt>
                <c:pt idx="1">
                  <c:v>102.95105217501336</c:v>
                </c:pt>
                <c:pt idx="2">
                  <c:v>107.60850417777091</c:v>
                </c:pt>
                <c:pt idx="3">
                  <c:v>110.64247190029138</c:v>
                </c:pt>
                <c:pt idx="4">
                  <c:v>112.59144746728992</c:v>
                </c:pt>
                <c:pt idx="5">
                  <c:v>114.9840057810156</c:v>
                </c:pt>
                <c:pt idx="6">
                  <c:v>117.59789911861924</c:v>
                </c:pt>
                <c:pt idx="7">
                  <c:v>120.12274713232097</c:v>
                </c:pt>
                <c:pt idx="8">
                  <c:v>123.0638372179893</c:v>
                </c:pt>
                <c:pt idx="9">
                  <c:v>127.19730576200861</c:v>
                </c:pt>
                <c:pt idx="10">
                  <c:v>128.7449998673633</c:v>
                </c:pt>
                <c:pt idx="11">
                  <c:v>130.62744879815901</c:v>
                </c:pt>
                <c:pt idx="12">
                  <c:v>132.85517150936715</c:v>
                </c:pt>
                <c:pt idx="13">
                  <c:v>134.21724621153618</c:v>
                </c:pt>
                <c:pt idx="14">
                  <c:v>135.37733588857913</c:v>
                </c:pt>
                <c:pt idx="15">
                  <c:v>135.88090621494965</c:v>
                </c:pt>
                <c:pt idx="16">
                  <c:v>136.58296213309208</c:v>
                </c:pt>
              </c:numCache>
            </c:numRef>
          </c:val>
          <c:smooth val="0"/>
          <c:extLst xmlns:c16r2="http://schemas.microsoft.com/office/drawing/2015/06/chart">
            <c:ext xmlns:c16="http://schemas.microsoft.com/office/drawing/2014/chart" uri="{C3380CC4-5D6E-409C-BE32-E72D297353CC}">
              <c16:uniqueId val="{00000001-2105-4513-85BE-D9FC3EB30591}"/>
            </c:ext>
          </c:extLst>
        </c:ser>
        <c:dLbls>
          <c:showLegendKey val="0"/>
          <c:showVal val="0"/>
          <c:showCatName val="0"/>
          <c:showSerName val="0"/>
          <c:showPercent val="0"/>
          <c:showBubbleSize val="0"/>
        </c:dLbls>
        <c:marker val="1"/>
        <c:smooth val="0"/>
        <c:axId val="120891648"/>
        <c:axId val="120905728"/>
      </c:lineChart>
      <c:catAx>
        <c:axId val="120891648"/>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0905728"/>
        <c:crosses val="autoZero"/>
        <c:auto val="1"/>
        <c:lblAlgn val="ctr"/>
        <c:lblOffset val="100"/>
        <c:noMultiLvlLbl val="0"/>
      </c:catAx>
      <c:valAx>
        <c:axId val="120905728"/>
        <c:scaling>
          <c:orientation val="minMax"/>
          <c:max val="160"/>
          <c:min val="90"/>
        </c:scaling>
        <c:delete val="0"/>
        <c:axPos val="l"/>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0891648"/>
        <c:crosses val="autoZero"/>
        <c:crossBetween val="between"/>
      </c:valAx>
    </c:plotArea>
    <c:legend>
      <c:legendPos val="b"/>
      <c:layout>
        <c:manualLayout>
          <c:xMode val="edge"/>
          <c:yMode val="edge"/>
          <c:x val="0.28019989434414211"/>
          <c:y val="0.87136713663129506"/>
          <c:w val="0.43960021131171573"/>
          <c:h val="9.0974191619380543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3175">
      <a:noFill/>
    </a:ln>
  </c:spPr>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Germany</a:t>
            </a:r>
          </a:p>
        </c:rich>
      </c:tx>
      <c:layout/>
      <c:overlay val="1"/>
    </c:title>
    <c:autoTitleDeleted val="0"/>
    <c:plotArea>
      <c:layout>
        <c:manualLayout>
          <c:layoutTarget val="inner"/>
          <c:xMode val="edge"/>
          <c:yMode val="edge"/>
          <c:x val="5.0334734621394109E-2"/>
          <c:y val="5.5870906205032191E-2"/>
          <c:w val="0.8076968743762174"/>
          <c:h val="0.8873201802542372"/>
        </c:manualLayout>
      </c:layout>
      <c:lineChart>
        <c:grouping val="standard"/>
        <c:varyColors val="0"/>
        <c:ser>
          <c:idx val="0"/>
          <c:order val="0"/>
          <c:tx>
            <c:strRef>
              <c:f>'G36'!$B$2</c:f>
              <c:strCache>
                <c:ptCount val="1"/>
                <c:pt idx="0">
                  <c:v>Tradable sectors</c:v>
                </c:pt>
              </c:strCache>
            </c:strRef>
          </c:tx>
          <c:spPr>
            <a:ln>
              <a:solidFill>
                <a:srgbClr val="00A0E1"/>
              </a:solidFill>
            </a:ln>
          </c:spPr>
          <c:marker>
            <c:symbol val="none"/>
          </c:marker>
          <c:cat>
            <c:strRef>
              <c:f>'G36'!$A$3:$A$19</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'G36'!$B$3:$B$19</c:f>
              <c:numCache>
                <c:formatCode>0\.0</c:formatCode>
                <c:ptCount val="17"/>
                <c:pt idx="0">
                  <c:v>100</c:v>
                </c:pt>
                <c:pt idx="1">
                  <c:v>99.096309897752704</c:v>
                </c:pt>
                <c:pt idx="2">
                  <c:v>100.0694036176275</c:v>
                </c:pt>
                <c:pt idx="3">
                  <c:v>102.60361563677401</c:v>
                </c:pt>
                <c:pt idx="4">
                  <c:v>99.239005060881667</c:v>
                </c:pt>
                <c:pt idx="5">
                  <c:v>99.137739416627326</c:v>
                </c:pt>
                <c:pt idx="6">
                  <c:v>95.968260977260655</c:v>
                </c:pt>
                <c:pt idx="7">
                  <c:v>93.544734138169659</c:v>
                </c:pt>
                <c:pt idx="8">
                  <c:v>96.440049042259645</c:v>
                </c:pt>
                <c:pt idx="9">
                  <c:v>106.00441718283881</c:v>
                </c:pt>
                <c:pt idx="10">
                  <c:v>97.588186862509971</c:v>
                </c:pt>
                <c:pt idx="11">
                  <c:v>97.315964557600267</c:v>
                </c:pt>
                <c:pt idx="12">
                  <c:v>100.38959934077447</c:v>
                </c:pt>
                <c:pt idx="13">
                  <c:v>102.36685215948093</c:v>
                </c:pt>
                <c:pt idx="14">
                  <c:v>101.94583772016932</c:v>
                </c:pt>
                <c:pt idx="15">
                  <c:v>103.2214259261267</c:v>
                </c:pt>
                <c:pt idx="16">
                  <c:v>101.83298170615592</c:v>
                </c:pt>
              </c:numCache>
            </c:numRef>
          </c:val>
          <c:smooth val="0"/>
          <c:extLst xmlns:c16r2="http://schemas.microsoft.com/office/drawing/2015/06/chart">
            <c:ext xmlns:c16="http://schemas.microsoft.com/office/drawing/2014/chart" uri="{C3380CC4-5D6E-409C-BE32-E72D297353CC}">
              <c16:uniqueId val="{00000000-5258-43A7-83BE-42591FBFE2DD}"/>
            </c:ext>
          </c:extLst>
        </c:ser>
        <c:ser>
          <c:idx val="1"/>
          <c:order val="1"/>
          <c:tx>
            <c:strRef>
              <c:f>'G36'!$C$2</c:f>
              <c:strCache>
                <c:ptCount val="1"/>
                <c:pt idx="0">
                  <c:v>Non-tradable sectors</c:v>
                </c:pt>
              </c:strCache>
            </c:strRef>
          </c:tx>
          <c:spPr>
            <a:ln>
              <a:solidFill>
                <a:srgbClr val="F59100"/>
              </a:solidFill>
            </a:ln>
          </c:spPr>
          <c:marker>
            <c:symbol val="none"/>
          </c:marker>
          <c:cat>
            <c:strRef>
              <c:f>'G36'!$A$3:$A$19</c:f>
              <c:strCach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strCache>
            </c:strRef>
          </c:cat>
          <c:val>
            <c:numRef>
              <c:f>'G36'!$C$3:$C$19</c:f>
              <c:numCache>
                <c:formatCode>0\.0</c:formatCode>
                <c:ptCount val="17"/>
                <c:pt idx="0">
                  <c:v>100</c:v>
                </c:pt>
                <c:pt idx="1">
                  <c:v>99.737020598683429</c:v>
                </c:pt>
                <c:pt idx="2">
                  <c:v>99.799136407861056</c:v>
                </c:pt>
                <c:pt idx="3">
                  <c:v>99.684104772037458</c:v>
                </c:pt>
                <c:pt idx="4">
                  <c:v>99.339183233220112</c:v>
                </c:pt>
                <c:pt idx="5">
                  <c:v>98.033559257885301</c:v>
                </c:pt>
                <c:pt idx="6">
                  <c:v>96.775252588861505</c:v>
                </c:pt>
                <c:pt idx="7">
                  <c:v>96.542382082747991</c:v>
                </c:pt>
                <c:pt idx="8">
                  <c:v>98.606253550012582</c:v>
                </c:pt>
                <c:pt idx="9">
                  <c:v>104.17922352613576</c:v>
                </c:pt>
                <c:pt idx="10">
                  <c:v>106.81577529893654</c:v>
                </c:pt>
                <c:pt idx="11">
                  <c:v>108.18797602883276</c:v>
                </c:pt>
                <c:pt idx="12">
                  <c:v>111.77847737330745</c:v>
                </c:pt>
                <c:pt idx="13">
                  <c:v>114.43907074065902</c:v>
                </c:pt>
                <c:pt idx="14">
                  <c:v>117.68168884109519</c:v>
                </c:pt>
                <c:pt idx="15">
                  <c:v>121.19780201524793</c:v>
                </c:pt>
                <c:pt idx="16">
                  <c:v>124.99677524863894</c:v>
                </c:pt>
              </c:numCache>
            </c:numRef>
          </c:val>
          <c:smooth val="0"/>
          <c:extLst xmlns:c16r2="http://schemas.microsoft.com/office/drawing/2015/06/chart">
            <c:ext xmlns:c16="http://schemas.microsoft.com/office/drawing/2014/chart" uri="{C3380CC4-5D6E-409C-BE32-E72D297353CC}">
              <c16:uniqueId val="{00000001-5258-43A7-83BE-42591FBFE2DD}"/>
            </c:ext>
          </c:extLst>
        </c:ser>
        <c:dLbls>
          <c:showLegendKey val="0"/>
          <c:showVal val="0"/>
          <c:showCatName val="0"/>
          <c:showSerName val="0"/>
          <c:showPercent val="0"/>
          <c:showBubbleSize val="0"/>
        </c:dLbls>
        <c:marker val="1"/>
        <c:smooth val="0"/>
        <c:axId val="121268096"/>
        <c:axId val="121269632"/>
      </c:lineChart>
      <c:catAx>
        <c:axId val="121268096"/>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269632"/>
        <c:crosses val="autoZero"/>
        <c:auto val="1"/>
        <c:lblAlgn val="ctr"/>
        <c:lblOffset val="100"/>
        <c:noMultiLvlLbl val="0"/>
      </c:catAx>
      <c:valAx>
        <c:axId val="121269632"/>
        <c:scaling>
          <c:orientation val="minMax"/>
          <c:max val="160"/>
          <c:min val="9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268096"/>
        <c:crosses val="autoZero"/>
        <c:crossBetween val="between"/>
      </c:valAx>
    </c:plotArea>
    <c:legend>
      <c:legendPos val="r"/>
      <c:layout>
        <c:manualLayout>
          <c:xMode val="edge"/>
          <c:yMode val="edge"/>
          <c:x val="0.13687294797051269"/>
          <c:y val="0.19228063123577607"/>
          <c:w val="0.22799811402572909"/>
          <c:h val="0.11332294946802596"/>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Italy</a:t>
            </a:r>
          </a:p>
        </c:rich>
      </c:tx>
      <c:layout/>
      <c:overlay val="1"/>
    </c:title>
    <c:autoTitleDeleted val="0"/>
    <c:plotArea>
      <c:layout>
        <c:manualLayout>
          <c:layoutTarget val="inner"/>
          <c:xMode val="edge"/>
          <c:yMode val="edge"/>
          <c:x val="4.3688439115381707E-2"/>
          <c:y val="1.4859525411778466E-2"/>
          <c:w val="0.79524101236896261"/>
          <c:h val="0.92436010322363826"/>
        </c:manualLayout>
      </c:layout>
      <c:lineChart>
        <c:grouping val="standard"/>
        <c:varyColors val="0"/>
        <c:ser>
          <c:idx val="0"/>
          <c:order val="0"/>
          <c:tx>
            <c:strRef>
              <c:f>'G36'!$D$2</c:f>
              <c:strCache>
                <c:ptCount val="1"/>
                <c:pt idx="0">
                  <c:v>Tradable sectors</c:v>
                </c:pt>
              </c:strCache>
            </c:strRef>
          </c:tx>
          <c:spPr>
            <a:ln>
              <a:solidFill>
                <a:srgbClr val="00A0E1"/>
              </a:solidFill>
            </a:ln>
          </c:spPr>
          <c:marker>
            <c:symbol val="none"/>
          </c:marker>
          <c:cat>
            <c:strRef>
              <c:f>'[1]Données graphiques 16'!$A$3:$A$20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'G36'!$D$3:$D$20</c:f>
              <c:numCache>
                <c:formatCode>0\.0</c:formatCode>
                <c:ptCount val="18"/>
                <c:pt idx="0">
                  <c:v>100</c:v>
                </c:pt>
                <c:pt idx="1">
                  <c:v>102.68691800952442</c:v>
                </c:pt>
                <c:pt idx="2">
                  <c:v>105.53701114634484</c:v>
                </c:pt>
                <c:pt idx="3">
                  <c:v>109.06636043746229</c:v>
                </c:pt>
                <c:pt idx="4">
                  <c:v>109.0335267708825</c:v>
                </c:pt>
                <c:pt idx="5">
                  <c:v>110.57335870886031</c:v>
                </c:pt>
                <c:pt idx="6">
                  <c:v>111.2316071836172</c:v>
                </c:pt>
                <c:pt idx="7">
                  <c:v>112.12762546207948</c:v>
                </c:pt>
                <c:pt idx="8">
                  <c:v>115.91277703594594</c:v>
                </c:pt>
                <c:pt idx="9">
                  <c:v>122.55690343055137</c:v>
                </c:pt>
                <c:pt idx="10">
                  <c:v>117.35951305726343</c:v>
                </c:pt>
                <c:pt idx="11">
                  <c:v>118.60379375030557</c:v>
                </c:pt>
                <c:pt idx="12">
                  <c:v>119.25198778743039</c:v>
                </c:pt>
                <c:pt idx="13">
                  <c:v>120.27007139389215</c:v>
                </c:pt>
                <c:pt idx="14">
                  <c:v>121.49613135825358</c:v>
                </c:pt>
                <c:pt idx="15">
                  <c:v>123.35818404545846</c:v>
                </c:pt>
                <c:pt idx="16">
                  <c:v>124.36256227823245</c:v>
                </c:pt>
                <c:pt idx="17">
                  <c:v>123.33236153150023</c:v>
                </c:pt>
              </c:numCache>
            </c:numRef>
          </c:val>
          <c:smooth val="0"/>
          <c:extLst xmlns:c16r2="http://schemas.microsoft.com/office/drawing/2015/06/chart">
            <c:ext xmlns:c16="http://schemas.microsoft.com/office/drawing/2014/chart" uri="{C3380CC4-5D6E-409C-BE32-E72D297353CC}">
              <c16:uniqueId val="{00000000-D962-4935-B322-1F1A26A7F8EB}"/>
            </c:ext>
          </c:extLst>
        </c:ser>
        <c:ser>
          <c:idx val="1"/>
          <c:order val="1"/>
          <c:tx>
            <c:strRef>
              <c:f>'G36'!$E$2</c:f>
              <c:strCache>
                <c:ptCount val="1"/>
                <c:pt idx="0">
                  <c:v>Non-tradable sectors</c:v>
                </c:pt>
              </c:strCache>
            </c:strRef>
          </c:tx>
          <c:spPr>
            <a:ln>
              <a:solidFill>
                <a:srgbClr val="F59100"/>
              </a:solidFill>
            </a:ln>
          </c:spPr>
          <c:marker>
            <c:symbol val="none"/>
          </c:marker>
          <c:cat>
            <c:strRef>
              <c:f>'[1]Données graphiques 16'!$A$3:$A$20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'G36'!$E$3:$E$20</c:f>
              <c:numCache>
                <c:formatCode>0\.0</c:formatCode>
                <c:ptCount val="18"/>
                <c:pt idx="0">
                  <c:v>100</c:v>
                </c:pt>
                <c:pt idx="1">
                  <c:v>104.33712873406402</c:v>
                </c:pt>
                <c:pt idx="2">
                  <c:v>109.78951840533115</c:v>
                </c:pt>
                <c:pt idx="3">
                  <c:v>114.87889630338077</c:v>
                </c:pt>
                <c:pt idx="4">
                  <c:v>118.43683342984767</c:v>
                </c:pt>
                <c:pt idx="5">
                  <c:v>123.85989115495927</c:v>
                </c:pt>
                <c:pt idx="6">
                  <c:v>128.07688324071339</c:v>
                </c:pt>
                <c:pt idx="7">
                  <c:v>131.66061575389259</c:v>
                </c:pt>
                <c:pt idx="8">
                  <c:v>138.2921385516253</c:v>
                </c:pt>
                <c:pt idx="9">
                  <c:v>145.40357615578844</c:v>
                </c:pt>
                <c:pt idx="10">
                  <c:v>147.0524531412905</c:v>
                </c:pt>
                <c:pt idx="11">
                  <c:v>148.05193587126084</c:v>
                </c:pt>
                <c:pt idx="12">
                  <c:v>150.22792136541685</c:v>
                </c:pt>
                <c:pt idx="13">
                  <c:v>150.96911881370636</c:v>
                </c:pt>
                <c:pt idx="14">
                  <c:v>150.47766888028136</c:v>
                </c:pt>
                <c:pt idx="15">
                  <c:v>152.03291019499034</c:v>
                </c:pt>
                <c:pt idx="16">
                  <c:v>154.43486576668249</c:v>
                </c:pt>
                <c:pt idx="17">
                  <c:v>156.80730424966228</c:v>
                </c:pt>
              </c:numCache>
            </c:numRef>
          </c:val>
          <c:smooth val="0"/>
          <c:extLst xmlns:c16r2="http://schemas.microsoft.com/office/drawing/2015/06/chart">
            <c:ext xmlns:c16="http://schemas.microsoft.com/office/drawing/2014/chart" uri="{C3380CC4-5D6E-409C-BE32-E72D297353CC}">
              <c16:uniqueId val="{00000001-D962-4935-B322-1F1A26A7F8EB}"/>
            </c:ext>
          </c:extLst>
        </c:ser>
        <c:dLbls>
          <c:showLegendKey val="0"/>
          <c:showVal val="0"/>
          <c:showCatName val="0"/>
          <c:showSerName val="0"/>
          <c:showPercent val="0"/>
          <c:showBubbleSize val="0"/>
        </c:dLbls>
        <c:marker val="1"/>
        <c:smooth val="0"/>
        <c:axId val="121325056"/>
        <c:axId val="121326592"/>
      </c:lineChart>
      <c:catAx>
        <c:axId val="121325056"/>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326592"/>
        <c:crosses val="autoZero"/>
        <c:auto val="1"/>
        <c:lblAlgn val="ctr"/>
        <c:lblOffset val="100"/>
        <c:noMultiLvlLbl val="0"/>
      </c:catAx>
      <c:valAx>
        <c:axId val="121326592"/>
        <c:scaling>
          <c:orientation val="minMax"/>
          <c:max val="160"/>
          <c:min val="9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325056"/>
        <c:crosses val="autoZero"/>
        <c:crossBetween val="between"/>
      </c:valAx>
    </c:plotArea>
    <c:legend>
      <c:legendPos val="r"/>
      <c:layout>
        <c:manualLayout>
          <c:xMode val="edge"/>
          <c:yMode val="edge"/>
          <c:x val="0.10786200467363696"/>
          <c:y val="0.16215221121144449"/>
          <c:w val="0.22970666406705031"/>
          <c:h val="0.12755780151087878"/>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Spain</a:t>
            </a:r>
          </a:p>
        </c:rich>
      </c:tx>
      <c:layout/>
      <c:overlay val="1"/>
    </c:title>
    <c:autoTitleDeleted val="0"/>
    <c:plotArea>
      <c:layout>
        <c:manualLayout>
          <c:layoutTarget val="inner"/>
          <c:xMode val="edge"/>
          <c:yMode val="edge"/>
          <c:x val="5.0334734621394109E-2"/>
          <c:y val="5.5870906205032191E-2"/>
          <c:w val="0.77324246040486488"/>
          <c:h val="0.8873201802542372"/>
        </c:manualLayout>
      </c:layout>
      <c:lineChart>
        <c:grouping val="standard"/>
        <c:varyColors val="0"/>
        <c:ser>
          <c:idx val="0"/>
          <c:order val="0"/>
          <c:tx>
            <c:strRef>
              <c:f>'G36'!$F$2</c:f>
              <c:strCache>
                <c:ptCount val="1"/>
                <c:pt idx="0">
                  <c:v>Tradable sectors</c:v>
                </c:pt>
              </c:strCache>
            </c:strRef>
          </c:tx>
          <c:spPr>
            <a:ln>
              <a:solidFill>
                <a:srgbClr val="00A0E1"/>
              </a:solidFill>
            </a:ln>
          </c:spPr>
          <c:marker>
            <c:symbol val="none"/>
          </c:marker>
          <c:cat>
            <c:strRef>
              <c:f>'G36'!$A$3:$A$20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'G36'!$F$3:$F$20</c:f>
              <c:numCache>
                <c:formatCode>0\.0</c:formatCode>
                <c:ptCount val="18"/>
                <c:pt idx="0">
                  <c:v>100</c:v>
                </c:pt>
                <c:pt idx="1">
                  <c:v>102.23227317269996</c:v>
                </c:pt>
                <c:pt idx="2">
                  <c:v>103.63283051358351</c:v>
                </c:pt>
                <c:pt idx="3">
                  <c:v>105.67027197805338</c:v>
                </c:pt>
                <c:pt idx="4">
                  <c:v>106.45651096813805</c:v>
                </c:pt>
                <c:pt idx="5">
                  <c:v>108.94119170454854</c:v>
                </c:pt>
                <c:pt idx="6">
                  <c:v>109.83021646336213</c:v>
                </c:pt>
                <c:pt idx="7">
                  <c:v>112.173800438087</c:v>
                </c:pt>
                <c:pt idx="8">
                  <c:v>115.13034640416902</c:v>
                </c:pt>
                <c:pt idx="9">
                  <c:v>117.25144170423491</c:v>
                </c:pt>
                <c:pt idx="10">
                  <c:v>114.98264584555467</c:v>
                </c:pt>
                <c:pt idx="11">
                  <c:v>113.99205911655963</c:v>
                </c:pt>
                <c:pt idx="12">
                  <c:v>112.94629471199045</c:v>
                </c:pt>
                <c:pt idx="13">
                  <c:v>112.46632198471522</c:v>
                </c:pt>
                <c:pt idx="14">
                  <c:v>109.40470636757352</c:v>
                </c:pt>
                <c:pt idx="15">
                  <c:v>110.00401767521124</c:v>
                </c:pt>
                <c:pt idx="16">
                  <c:v>108.3873405167688</c:v>
                </c:pt>
                <c:pt idx="17">
                  <c:v>108.83603908682159</c:v>
                </c:pt>
              </c:numCache>
            </c:numRef>
          </c:val>
          <c:smooth val="0"/>
          <c:extLst xmlns:c16r2="http://schemas.microsoft.com/office/drawing/2015/06/chart">
            <c:ext xmlns:c16="http://schemas.microsoft.com/office/drawing/2014/chart" uri="{C3380CC4-5D6E-409C-BE32-E72D297353CC}">
              <c16:uniqueId val="{00000000-000C-47B7-855C-68785C828292}"/>
            </c:ext>
          </c:extLst>
        </c:ser>
        <c:ser>
          <c:idx val="1"/>
          <c:order val="1"/>
          <c:tx>
            <c:strRef>
              <c:f>'G36'!$G$2</c:f>
              <c:strCache>
                <c:ptCount val="1"/>
                <c:pt idx="0">
                  <c:v>Non-tradable sectors</c:v>
                </c:pt>
              </c:strCache>
            </c:strRef>
          </c:tx>
          <c:spPr>
            <a:ln>
              <a:solidFill>
                <a:srgbClr val="F59100"/>
              </a:solidFill>
            </a:ln>
          </c:spPr>
          <c:marker>
            <c:symbol val="none"/>
          </c:marker>
          <c:cat>
            <c:strRef>
              <c:f>'G36'!$A$3:$A$20</c:f>
              <c:strCach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strCache>
            </c:strRef>
          </c:cat>
          <c:val>
            <c:numRef>
              <c:f>'G36'!$G$3:$G$20</c:f>
              <c:numCache>
                <c:formatCode>0\.0</c:formatCode>
                <c:ptCount val="18"/>
                <c:pt idx="0">
                  <c:v>100</c:v>
                </c:pt>
                <c:pt idx="1">
                  <c:v>104.23192045409196</c:v>
                </c:pt>
                <c:pt idx="2">
                  <c:v>109.38099781423976</c:v>
                </c:pt>
                <c:pt idx="3">
                  <c:v>114.95185222543468</c:v>
                </c:pt>
                <c:pt idx="4">
                  <c:v>120.30045486756147</c:v>
                </c:pt>
                <c:pt idx="5">
                  <c:v>126.36740377530975</c:v>
                </c:pt>
                <c:pt idx="6">
                  <c:v>132.81233352196253</c:v>
                </c:pt>
                <c:pt idx="7">
                  <c:v>139.45937797677786</c:v>
                </c:pt>
                <c:pt idx="8">
                  <c:v>148.89351910538403</c:v>
                </c:pt>
                <c:pt idx="9">
                  <c:v>150.55436859242221</c:v>
                </c:pt>
                <c:pt idx="10">
                  <c:v>148.94563052261628</c:v>
                </c:pt>
                <c:pt idx="11">
                  <c:v>146.69729916628449</c:v>
                </c:pt>
                <c:pt idx="12">
                  <c:v>140.51272751738952</c:v>
                </c:pt>
                <c:pt idx="13">
                  <c:v>138.34057966354891</c:v>
                </c:pt>
                <c:pt idx="14">
                  <c:v>140.04707143662185</c:v>
                </c:pt>
                <c:pt idx="15">
                  <c:v>142.57350240412296</c:v>
                </c:pt>
                <c:pt idx="16">
                  <c:v>142.94173075306375</c:v>
                </c:pt>
                <c:pt idx="17">
                  <c:v>143.88425573086818</c:v>
                </c:pt>
              </c:numCache>
            </c:numRef>
          </c:val>
          <c:smooth val="0"/>
          <c:extLst xmlns:c16r2="http://schemas.microsoft.com/office/drawing/2015/06/chart">
            <c:ext xmlns:c16="http://schemas.microsoft.com/office/drawing/2014/chart" uri="{C3380CC4-5D6E-409C-BE32-E72D297353CC}">
              <c16:uniqueId val="{00000001-000C-47B7-855C-68785C828292}"/>
            </c:ext>
          </c:extLst>
        </c:ser>
        <c:dLbls>
          <c:showLegendKey val="0"/>
          <c:showVal val="0"/>
          <c:showCatName val="0"/>
          <c:showSerName val="0"/>
          <c:showPercent val="0"/>
          <c:showBubbleSize val="0"/>
        </c:dLbls>
        <c:marker val="1"/>
        <c:smooth val="0"/>
        <c:axId val="121578624"/>
        <c:axId val="121580160"/>
      </c:lineChart>
      <c:catAx>
        <c:axId val="121578624"/>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580160"/>
        <c:crosses val="autoZero"/>
        <c:auto val="1"/>
        <c:lblAlgn val="ctr"/>
        <c:lblOffset val="100"/>
        <c:noMultiLvlLbl val="0"/>
      </c:catAx>
      <c:valAx>
        <c:axId val="121580160"/>
        <c:scaling>
          <c:orientation val="minMax"/>
          <c:max val="160"/>
          <c:min val="9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578624"/>
        <c:crosses val="autoZero"/>
        <c:crossBetween val="between"/>
      </c:valAx>
    </c:plotArea>
    <c:legend>
      <c:legendPos val="r"/>
      <c:layout>
        <c:manualLayout>
          <c:xMode val="edge"/>
          <c:yMode val="edge"/>
          <c:x val="7.5081156260539766E-2"/>
          <c:y val="0.1872579923776608"/>
          <c:w val="0.22149647154174956"/>
          <c:h val="0.10244674287907629"/>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62532608770467E-2"/>
          <c:y val="2.6821342879241029E-2"/>
          <c:w val="0.93660229087367419"/>
          <c:h val="0.81519608125772713"/>
        </c:manualLayout>
      </c:layout>
      <c:lineChart>
        <c:grouping val="standard"/>
        <c:varyColors val="0"/>
        <c:ser>
          <c:idx val="1"/>
          <c:order val="0"/>
          <c:tx>
            <c:strRef>
              <c:f>'G5'!$D$9</c:f>
              <c:strCache>
                <c:ptCount val="1"/>
                <c:pt idx="0">
                  <c:v>France</c:v>
                </c:pt>
              </c:strCache>
            </c:strRef>
          </c:tx>
          <c:spPr>
            <a:ln w="38100">
              <a:solidFill>
                <a:srgbClr val="00A0E1"/>
              </a:solidFill>
            </a:ln>
          </c:spPr>
          <c:marker>
            <c:symbol val="none"/>
          </c:marker>
          <c:cat>
            <c:numRef>
              <c:f>'G5'!$C$20:$C$56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'G5'!$D$20:$D$56</c:f>
              <c:numCache>
                <c:formatCode>0\.0</c:formatCode>
                <c:ptCount val="37"/>
                <c:pt idx="0">
                  <c:v>29.532180992271844</c:v>
                </c:pt>
                <c:pt idx="1">
                  <c:v>28.853142686922851</c:v>
                </c:pt>
                <c:pt idx="2">
                  <c:v>28.52270687488781</c:v>
                </c:pt>
                <c:pt idx="3">
                  <c:v>28.248417244498043</c:v>
                </c:pt>
                <c:pt idx="4">
                  <c:v>27.78355879292404</c:v>
                </c:pt>
                <c:pt idx="5">
                  <c:v>27.366267898097068</c:v>
                </c:pt>
                <c:pt idx="6">
                  <c:v>26.86224648018359</c:v>
                </c:pt>
                <c:pt idx="7">
                  <c:v>26.111111111111114</c:v>
                </c:pt>
                <c:pt idx="8">
                  <c:v>25.481092308632171</c:v>
                </c:pt>
                <c:pt idx="9">
                  <c:v>25.133593515460824</c:v>
                </c:pt>
                <c:pt idx="10">
                  <c:v>24.992563507644714</c:v>
                </c:pt>
                <c:pt idx="11">
                  <c:v>24.703073709340494</c:v>
                </c:pt>
                <c:pt idx="12">
                  <c:v>24.327435773145904</c:v>
                </c:pt>
                <c:pt idx="13">
                  <c:v>23.821047406304295</c:v>
                </c:pt>
                <c:pt idx="14">
                  <c:v>23.315933383047476</c:v>
                </c:pt>
                <c:pt idx="15">
                  <c:v>23.192066034249105</c:v>
                </c:pt>
                <c:pt idx="16">
                  <c:v>22.98659781138571</c:v>
                </c:pt>
                <c:pt idx="17">
                  <c:v>22.640703210841167</c:v>
                </c:pt>
                <c:pt idx="18">
                  <c:v>22.180383718845256</c:v>
                </c:pt>
                <c:pt idx="19">
                  <c:v>21.497065147904923</c:v>
                </c:pt>
                <c:pt idx="20">
                  <c:v>20.998366105132686</c:v>
                </c:pt>
                <c:pt idx="21">
                  <c:v>20.739389920424404</c:v>
                </c:pt>
                <c:pt idx="22">
                  <c:v>20.30364706529512</c:v>
                </c:pt>
                <c:pt idx="23">
                  <c:v>20.014343244883325</c:v>
                </c:pt>
                <c:pt idx="24">
                  <c:v>19.413353917406408</c:v>
                </c:pt>
                <c:pt idx="25">
                  <c:v>18.943673558931607</c:v>
                </c:pt>
                <c:pt idx="26">
                  <c:v>18.418054576032116</c:v>
                </c:pt>
                <c:pt idx="27">
                  <c:v>17.972842938094729</c:v>
                </c:pt>
                <c:pt idx="28">
                  <c:v>17.652692062140883</c:v>
                </c:pt>
                <c:pt idx="29">
                  <c:v>17.252759143042631</c:v>
                </c:pt>
                <c:pt idx="30">
                  <c:v>16.588216198669048</c:v>
                </c:pt>
                <c:pt idx="31">
                  <c:v>16.281186422529178</c:v>
                </c:pt>
                <c:pt idx="32">
                  <c:v>16.14313903258493</c:v>
                </c:pt>
                <c:pt idx="33">
                  <c:v>16.048262239068922</c:v>
                </c:pt>
                <c:pt idx="34">
                  <c:v>15.930758988015977</c:v>
                </c:pt>
                <c:pt idx="35">
                  <c:v>15.766508806470494</c:v>
                </c:pt>
                <c:pt idx="36">
                  <c:v>15.475122671872526</c:v>
                </c:pt>
              </c:numCache>
            </c:numRef>
          </c:val>
          <c:smooth val="0"/>
          <c:extLst xmlns:c16r2="http://schemas.microsoft.com/office/drawing/2015/06/chart">
            <c:ext xmlns:c16="http://schemas.microsoft.com/office/drawing/2014/chart" uri="{C3380CC4-5D6E-409C-BE32-E72D297353CC}">
              <c16:uniqueId val="{00000000-1EF7-4585-8C56-D711E3BA07A7}"/>
            </c:ext>
          </c:extLst>
        </c:ser>
        <c:ser>
          <c:idx val="2"/>
          <c:order val="1"/>
          <c:tx>
            <c:strRef>
              <c:f>'G5'!$E$9</c:f>
              <c:strCache>
                <c:ptCount val="1"/>
                <c:pt idx="0">
                  <c:v>Germany</c:v>
                </c:pt>
              </c:strCache>
            </c:strRef>
          </c:tx>
          <c:spPr>
            <a:ln w="38100">
              <a:solidFill>
                <a:srgbClr val="142882"/>
              </a:solidFill>
            </a:ln>
          </c:spPr>
          <c:marker>
            <c:symbol val="none"/>
          </c:marker>
          <c:cat>
            <c:numRef>
              <c:f>'G5'!$C$20:$C$56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'G5'!$E$20:$E$56</c:f>
              <c:numCache>
                <c:formatCode>0\.0</c:formatCode>
                <c:ptCount val="37"/>
                <c:pt idx="11">
                  <c:v>36.02325352251453</c:v>
                </c:pt>
                <c:pt idx="12">
                  <c:v>34.097777180847494</c:v>
                </c:pt>
                <c:pt idx="13">
                  <c:v>32.412825514149816</c:v>
                </c:pt>
                <c:pt idx="14">
                  <c:v>30.983251367059879</c:v>
                </c:pt>
                <c:pt idx="15">
                  <c:v>30.282610190469644</c:v>
                </c:pt>
                <c:pt idx="16">
                  <c:v>29.685986996818372</c:v>
                </c:pt>
                <c:pt idx="17">
                  <c:v>29.190931780366057</c:v>
                </c:pt>
                <c:pt idx="18">
                  <c:v>28.915951151096365</c:v>
                </c:pt>
                <c:pt idx="19">
                  <c:v>28.289939034659302</c:v>
                </c:pt>
                <c:pt idx="20">
                  <c:v>27.823800131492437</c:v>
                </c:pt>
                <c:pt idx="21">
                  <c:v>27.907590759075905</c:v>
                </c:pt>
                <c:pt idx="22">
                  <c:v>27.638995430744089</c:v>
                </c:pt>
                <c:pt idx="23">
                  <c:v>27.300738132322071</c:v>
                </c:pt>
                <c:pt idx="24">
                  <c:v>26.813720530203376</c:v>
                </c:pt>
                <c:pt idx="25">
                  <c:v>26.44253534465264</c:v>
                </c:pt>
                <c:pt idx="26">
                  <c:v>25.934743972368462</c:v>
                </c:pt>
                <c:pt idx="27">
                  <c:v>25.770925110132158</c:v>
                </c:pt>
                <c:pt idx="28">
                  <c:v>26.016734773302197</c:v>
                </c:pt>
                <c:pt idx="29">
                  <c:v>25.577982848012521</c:v>
                </c:pt>
                <c:pt idx="30">
                  <c:v>25.145225507473402</c:v>
                </c:pt>
                <c:pt idx="31">
                  <c:v>25.169850019228303</c:v>
                </c:pt>
                <c:pt idx="32">
                  <c:v>25.309482349216399</c:v>
                </c:pt>
                <c:pt idx="33">
                  <c:v>25.264550264550266</c:v>
                </c:pt>
                <c:pt idx="34">
                  <c:v>25.271696576779728</c:v>
                </c:pt>
                <c:pt idx="35">
                  <c:v>25.196163905841324</c:v>
                </c:pt>
                <c:pt idx="36">
                  <c:v>24.997687683058427</c:v>
                </c:pt>
              </c:numCache>
            </c:numRef>
          </c:val>
          <c:smooth val="0"/>
          <c:extLst xmlns:c16r2="http://schemas.microsoft.com/office/drawing/2015/06/chart">
            <c:ext xmlns:c16="http://schemas.microsoft.com/office/drawing/2014/chart" uri="{C3380CC4-5D6E-409C-BE32-E72D297353CC}">
              <c16:uniqueId val="{00000001-1EF7-4585-8C56-D711E3BA07A7}"/>
            </c:ext>
          </c:extLst>
        </c:ser>
        <c:ser>
          <c:idx val="3"/>
          <c:order val="2"/>
          <c:tx>
            <c:strRef>
              <c:f>'G5'!$F$9</c:f>
              <c:strCache>
                <c:ptCount val="1"/>
                <c:pt idx="0">
                  <c:v>Italy</c:v>
                </c:pt>
              </c:strCache>
            </c:strRef>
          </c:tx>
          <c:spPr>
            <a:ln w="38100">
              <a:solidFill>
                <a:srgbClr val="F59100"/>
              </a:solidFill>
            </a:ln>
          </c:spPr>
          <c:marker>
            <c:symbol val="none"/>
          </c:marker>
          <c:cat>
            <c:numRef>
              <c:f>'G5'!$C$20:$C$56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'G5'!$F$20:$F$56</c:f>
              <c:numCache>
                <c:formatCode>0\.0</c:formatCode>
                <c:ptCount val="37"/>
                <c:pt idx="12">
                  <c:v>28.472343205574912</c:v>
                </c:pt>
                <c:pt idx="13">
                  <c:v>28.38683206214133</c:v>
                </c:pt>
                <c:pt idx="14">
                  <c:v>28.461057904480253</c:v>
                </c:pt>
                <c:pt idx="15">
                  <c:v>28.388767407066407</c:v>
                </c:pt>
                <c:pt idx="16">
                  <c:v>27.883587295234278</c:v>
                </c:pt>
                <c:pt idx="17">
                  <c:v>27.677462011103131</c:v>
                </c:pt>
                <c:pt idx="18">
                  <c:v>27.846481635965993</c:v>
                </c:pt>
                <c:pt idx="19">
                  <c:v>27.375802711380665</c:v>
                </c:pt>
                <c:pt idx="20">
                  <c:v>26.654183975937162</c:v>
                </c:pt>
                <c:pt idx="21">
                  <c:v>26.05513318149254</c:v>
                </c:pt>
                <c:pt idx="22">
                  <c:v>25.717136181049643</c:v>
                </c:pt>
                <c:pt idx="23">
                  <c:v>25.398921763355425</c:v>
                </c:pt>
                <c:pt idx="24">
                  <c:v>24.921174399082759</c:v>
                </c:pt>
                <c:pt idx="25">
                  <c:v>24.558666598912545</c:v>
                </c:pt>
                <c:pt idx="26">
                  <c:v>24.263474601116034</c:v>
                </c:pt>
                <c:pt idx="27">
                  <c:v>24.010982825875221</c:v>
                </c:pt>
                <c:pt idx="28">
                  <c:v>23.716330069110359</c:v>
                </c:pt>
                <c:pt idx="29">
                  <c:v>23.066047363730956</c:v>
                </c:pt>
                <c:pt idx="30">
                  <c:v>22.404434576464869</c:v>
                </c:pt>
                <c:pt idx="31">
                  <c:v>22.166582624802167</c:v>
                </c:pt>
                <c:pt idx="32">
                  <c:v>21.866477173211369</c:v>
                </c:pt>
                <c:pt idx="33">
                  <c:v>21.727752705044136</c:v>
                </c:pt>
                <c:pt idx="34">
                  <c:v>21.377310137751472</c:v>
                </c:pt>
                <c:pt idx="35">
                  <c:v>21.079515133033468</c:v>
                </c:pt>
                <c:pt idx="36">
                  <c:v>20.964932972641996</c:v>
                </c:pt>
              </c:numCache>
            </c:numRef>
          </c:val>
          <c:smooth val="0"/>
          <c:extLst xmlns:c16r2="http://schemas.microsoft.com/office/drawing/2015/06/chart">
            <c:ext xmlns:c16="http://schemas.microsoft.com/office/drawing/2014/chart" uri="{C3380CC4-5D6E-409C-BE32-E72D297353CC}">
              <c16:uniqueId val="{00000002-1EF7-4585-8C56-D711E3BA07A7}"/>
            </c:ext>
          </c:extLst>
        </c:ser>
        <c:ser>
          <c:idx val="5"/>
          <c:order val="3"/>
          <c:tx>
            <c:strRef>
              <c:f>'G5'!$G$9</c:f>
              <c:strCache>
                <c:ptCount val="1"/>
                <c:pt idx="0">
                  <c:v>Spain</c:v>
                </c:pt>
              </c:strCache>
            </c:strRef>
          </c:tx>
          <c:spPr>
            <a:ln w="38100">
              <a:solidFill>
                <a:srgbClr val="BE73AF"/>
              </a:solidFill>
            </a:ln>
          </c:spPr>
          <c:marker>
            <c:symbol val="none"/>
          </c:marker>
          <c:cat>
            <c:numRef>
              <c:f>'G5'!$C$20:$C$56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'G5'!$G$20:$G$56</c:f>
              <c:numCache>
                <c:formatCode>0\.0</c:formatCode>
                <c:ptCount val="37"/>
                <c:pt idx="15">
                  <c:v>23.083158454097578</c:v>
                </c:pt>
                <c:pt idx="16">
                  <c:v>23.438894830344438</c:v>
                </c:pt>
                <c:pt idx="17">
                  <c:v>23.619355387362873</c:v>
                </c:pt>
                <c:pt idx="18">
                  <c:v>23.427582227351415</c:v>
                </c:pt>
                <c:pt idx="19">
                  <c:v>23.139522266829943</c:v>
                </c:pt>
                <c:pt idx="20">
                  <c:v>22.639953465426728</c:v>
                </c:pt>
                <c:pt idx="21">
                  <c:v>21.83598113220971</c:v>
                </c:pt>
                <c:pt idx="22">
                  <c:v>21.105210615346216</c:v>
                </c:pt>
                <c:pt idx="23">
                  <c:v>20.552748965443115</c:v>
                </c:pt>
                <c:pt idx="24">
                  <c:v>19.908349976408847</c:v>
                </c:pt>
                <c:pt idx="25">
                  <c:v>19.168568310348249</c:v>
                </c:pt>
                <c:pt idx="26">
                  <c:v>18.275919672581047</c:v>
                </c:pt>
                <c:pt idx="27">
                  <c:v>17.403891625047578</c:v>
                </c:pt>
                <c:pt idx="28">
                  <c:v>17.338803133546566</c:v>
                </c:pt>
                <c:pt idx="29">
                  <c:v>16.621342599587049</c:v>
                </c:pt>
                <c:pt idx="30">
                  <c:v>16.545553285577594</c:v>
                </c:pt>
                <c:pt idx="31">
                  <c:v>16.503671573254078</c:v>
                </c:pt>
                <c:pt idx="32">
                  <c:v>16.194966343924342</c:v>
                </c:pt>
                <c:pt idx="33">
                  <c:v>15.959052193217927</c:v>
                </c:pt>
                <c:pt idx="34">
                  <c:v>15.716331656483224</c:v>
                </c:pt>
                <c:pt idx="35">
                  <c:v>15.580337204108979</c:v>
                </c:pt>
                <c:pt idx="36">
                  <c:v>15.612238657906</c:v>
                </c:pt>
              </c:numCache>
            </c:numRef>
          </c:val>
          <c:smooth val="0"/>
          <c:extLst xmlns:c16r2="http://schemas.microsoft.com/office/drawing/2015/06/chart">
            <c:ext xmlns:c16="http://schemas.microsoft.com/office/drawing/2014/chart" uri="{C3380CC4-5D6E-409C-BE32-E72D297353CC}">
              <c16:uniqueId val="{00000003-1EF7-4585-8C56-D711E3BA07A7}"/>
            </c:ext>
          </c:extLst>
        </c:ser>
        <c:ser>
          <c:idx val="6"/>
          <c:order val="4"/>
          <c:tx>
            <c:strRef>
              <c:f>'G5'!$H$9</c:f>
              <c:strCache>
                <c:ptCount val="1"/>
                <c:pt idx="0">
                  <c:v>Sweden</c:v>
                </c:pt>
              </c:strCache>
            </c:strRef>
          </c:tx>
          <c:spPr>
            <a:ln w="38100">
              <a:solidFill>
                <a:schemeClr val="tx1"/>
              </a:solidFill>
              <a:prstDash val="dash"/>
            </a:ln>
          </c:spPr>
          <c:marker>
            <c:symbol val="none"/>
          </c:marker>
          <c:cat>
            <c:numRef>
              <c:f>'G5'!$C$20:$C$56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'G5'!$H$20:$H$56</c:f>
              <c:numCache>
                <c:formatCode>0\.0</c:formatCode>
                <c:ptCount val="37"/>
                <c:pt idx="13">
                  <c:v>28.255059182894232</c:v>
                </c:pt>
                <c:pt idx="14">
                  <c:v>28.263380824027724</c:v>
                </c:pt>
                <c:pt idx="15">
                  <c:v>28.971962616822427</c:v>
                </c:pt>
                <c:pt idx="16">
                  <c:v>28.924690895466465</c:v>
                </c:pt>
                <c:pt idx="17">
                  <c:v>29.282187618685914</c:v>
                </c:pt>
                <c:pt idx="18">
                  <c:v>29.142011834319526</c:v>
                </c:pt>
                <c:pt idx="19">
                  <c:v>28.303249097472928</c:v>
                </c:pt>
                <c:pt idx="20">
                  <c:v>27.527107380202871</c:v>
                </c:pt>
                <c:pt idx="21">
                  <c:v>27.263444520081688</c:v>
                </c:pt>
                <c:pt idx="22">
                  <c:v>26.934984520123841</c:v>
                </c:pt>
                <c:pt idx="23">
                  <c:v>26.708507670850768</c:v>
                </c:pt>
                <c:pt idx="24">
                  <c:v>25.925925925925924</c:v>
                </c:pt>
                <c:pt idx="25">
                  <c:v>25.59774964838256</c:v>
                </c:pt>
                <c:pt idx="26">
                  <c:v>25.00864752680733</c:v>
                </c:pt>
                <c:pt idx="27">
                  <c:v>24.807241032517599</c:v>
                </c:pt>
                <c:pt idx="28">
                  <c:v>24.424720578566735</c:v>
                </c:pt>
                <c:pt idx="29">
                  <c:v>22.98031228784793</c:v>
                </c:pt>
                <c:pt idx="30">
                  <c:v>22.304085733422639</c:v>
                </c:pt>
                <c:pt idx="31">
                  <c:v>22.10595160235448</c:v>
                </c:pt>
                <c:pt idx="32">
                  <c:v>21.588330632090763</c:v>
                </c:pt>
                <c:pt idx="33">
                  <c:v>21.015424164524422</c:v>
                </c:pt>
                <c:pt idx="34">
                  <c:v>20.635930047694753</c:v>
                </c:pt>
                <c:pt idx="35">
                  <c:v>19.672131147540984</c:v>
                </c:pt>
                <c:pt idx="36">
                  <c:v>19.394128669581512</c:v>
                </c:pt>
              </c:numCache>
            </c:numRef>
          </c:val>
          <c:smooth val="0"/>
          <c:extLst xmlns:c16r2="http://schemas.microsoft.com/office/drawing/2015/06/chart">
            <c:ext xmlns:c16="http://schemas.microsoft.com/office/drawing/2014/chart" uri="{C3380CC4-5D6E-409C-BE32-E72D297353CC}">
              <c16:uniqueId val="{00000004-1EF7-4585-8C56-D711E3BA07A7}"/>
            </c:ext>
          </c:extLst>
        </c:ser>
        <c:ser>
          <c:idx val="7"/>
          <c:order val="5"/>
          <c:tx>
            <c:strRef>
              <c:f>'G5'!$I$9</c:f>
              <c:strCache>
                <c:ptCount val="1"/>
                <c:pt idx="0">
                  <c:v>United Kingdom</c:v>
                </c:pt>
              </c:strCache>
            </c:strRef>
          </c:tx>
          <c:spPr>
            <a:ln w="38100">
              <a:solidFill>
                <a:srgbClr val="B2B2B2"/>
              </a:solidFill>
            </a:ln>
          </c:spPr>
          <c:marker>
            <c:symbol val="none"/>
          </c:marker>
          <c:cat>
            <c:numRef>
              <c:f>'G5'!$C$20:$C$56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'G5'!$I$20:$I$56</c:f>
              <c:numCache>
                <c:formatCode>0\.0</c:formatCode>
                <c:ptCount val="37"/>
                <c:pt idx="14">
                  <c:v>21.946759237820526</c:v>
                </c:pt>
                <c:pt idx="15">
                  <c:v>21.957442499248906</c:v>
                </c:pt>
                <c:pt idx="16">
                  <c:v>22.018064757968521</c:v>
                </c:pt>
                <c:pt idx="17">
                  <c:v>21.594761979494727</c:v>
                </c:pt>
                <c:pt idx="18">
                  <c:v>21.154581482674757</c:v>
                </c:pt>
                <c:pt idx="19">
                  <c:v>20.149871203006871</c:v>
                </c:pt>
                <c:pt idx="20">
                  <c:v>19.33812821108571</c:v>
                </c:pt>
                <c:pt idx="21">
                  <c:v>18.381081683869219</c:v>
                </c:pt>
                <c:pt idx="22">
                  <c:v>17.488220196455785</c:v>
                </c:pt>
                <c:pt idx="23">
                  <c:v>16.506906713892644</c:v>
                </c:pt>
                <c:pt idx="24">
                  <c:v>15.777527820199971</c:v>
                </c:pt>
                <c:pt idx="25">
                  <c:v>15.043716095317599</c:v>
                </c:pt>
                <c:pt idx="26">
                  <c:v>14.743211176354501</c:v>
                </c:pt>
                <c:pt idx="27">
                  <c:v>14.257982269798417</c:v>
                </c:pt>
                <c:pt idx="28">
                  <c:v>13.846855492647867</c:v>
                </c:pt>
                <c:pt idx="29">
                  <c:v>13.472109630670634</c:v>
                </c:pt>
                <c:pt idx="30">
                  <c:v>13.356578488294884</c:v>
                </c:pt>
                <c:pt idx="31">
                  <c:v>13.284727790095745</c:v>
                </c:pt>
                <c:pt idx="32">
                  <c:v>13.259439810106633</c:v>
                </c:pt>
                <c:pt idx="33">
                  <c:v>13.055132828513324</c:v>
                </c:pt>
                <c:pt idx="34">
                  <c:v>12.687082125555591</c:v>
                </c:pt>
                <c:pt idx="35">
                  <c:v>12.590718451850314</c:v>
                </c:pt>
                <c:pt idx="36">
                  <c:v>12.295328915800592</c:v>
                </c:pt>
              </c:numCache>
            </c:numRef>
          </c:val>
          <c:smooth val="0"/>
          <c:extLst xmlns:c16r2="http://schemas.microsoft.com/office/drawing/2015/06/chart">
            <c:ext xmlns:c16="http://schemas.microsoft.com/office/drawing/2014/chart" uri="{C3380CC4-5D6E-409C-BE32-E72D297353CC}">
              <c16:uniqueId val="{00000005-1EF7-4585-8C56-D711E3BA07A7}"/>
            </c:ext>
          </c:extLst>
        </c:ser>
        <c:ser>
          <c:idx val="0"/>
          <c:order val="6"/>
          <c:tx>
            <c:strRef>
              <c:f>'G5'!$J$9</c:f>
              <c:strCache>
                <c:ptCount val="1"/>
                <c:pt idx="0">
                  <c:v>United States</c:v>
                </c:pt>
              </c:strCache>
            </c:strRef>
          </c:tx>
          <c:spPr>
            <a:ln w="38100">
              <a:solidFill>
                <a:srgbClr val="64B43C"/>
              </a:solidFill>
            </a:ln>
          </c:spPr>
          <c:marker>
            <c:symbol val="none"/>
          </c:marker>
          <c:cat>
            <c:numRef>
              <c:f>'G5'!$C$20:$C$56</c:f>
              <c:numCache>
                <c:formatCode>m/d/yyyy</c:formatCode>
                <c:ptCount val="37"/>
                <c:pt idx="0">
                  <c:v>29221</c:v>
                </c:pt>
                <c:pt idx="1">
                  <c:v>29587</c:v>
                </c:pt>
                <c:pt idx="2">
                  <c:v>29952</c:v>
                </c:pt>
                <c:pt idx="3">
                  <c:v>30317</c:v>
                </c:pt>
                <c:pt idx="4">
                  <c:v>30682</c:v>
                </c:pt>
                <c:pt idx="5">
                  <c:v>31048</c:v>
                </c:pt>
                <c:pt idx="6">
                  <c:v>31413</c:v>
                </c:pt>
                <c:pt idx="7">
                  <c:v>31778</c:v>
                </c:pt>
                <c:pt idx="8">
                  <c:v>32143</c:v>
                </c:pt>
                <c:pt idx="9">
                  <c:v>32509</c:v>
                </c:pt>
                <c:pt idx="10">
                  <c:v>32874</c:v>
                </c:pt>
                <c:pt idx="11">
                  <c:v>33239</c:v>
                </c:pt>
                <c:pt idx="12">
                  <c:v>33604</c:v>
                </c:pt>
                <c:pt idx="13">
                  <c:v>33970</c:v>
                </c:pt>
                <c:pt idx="14">
                  <c:v>34335</c:v>
                </c:pt>
                <c:pt idx="15">
                  <c:v>34700</c:v>
                </c:pt>
                <c:pt idx="16">
                  <c:v>35065</c:v>
                </c:pt>
                <c:pt idx="17">
                  <c:v>35431</c:v>
                </c:pt>
                <c:pt idx="18">
                  <c:v>35796</c:v>
                </c:pt>
                <c:pt idx="19">
                  <c:v>36161</c:v>
                </c:pt>
                <c:pt idx="20">
                  <c:v>36526</c:v>
                </c:pt>
                <c:pt idx="21">
                  <c:v>36892</c:v>
                </c:pt>
                <c:pt idx="22">
                  <c:v>37257</c:v>
                </c:pt>
                <c:pt idx="23">
                  <c:v>37622</c:v>
                </c:pt>
                <c:pt idx="24">
                  <c:v>37987</c:v>
                </c:pt>
                <c:pt idx="25">
                  <c:v>38353</c:v>
                </c:pt>
                <c:pt idx="26">
                  <c:v>38718</c:v>
                </c:pt>
                <c:pt idx="27">
                  <c:v>39083</c:v>
                </c:pt>
                <c:pt idx="28">
                  <c:v>39448</c:v>
                </c:pt>
                <c:pt idx="29">
                  <c:v>39814</c:v>
                </c:pt>
                <c:pt idx="30">
                  <c:v>40179</c:v>
                </c:pt>
                <c:pt idx="31">
                  <c:v>40544</c:v>
                </c:pt>
                <c:pt idx="32">
                  <c:v>40909</c:v>
                </c:pt>
                <c:pt idx="33">
                  <c:v>41275</c:v>
                </c:pt>
                <c:pt idx="34">
                  <c:v>41640</c:v>
                </c:pt>
                <c:pt idx="35">
                  <c:v>42005</c:v>
                </c:pt>
                <c:pt idx="36">
                  <c:v>42370</c:v>
                </c:pt>
              </c:numCache>
            </c:numRef>
          </c:cat>
          <c:val>
            <c:numRef>
              <c:f>'G5'!$J$20:$J$56</c:f>
              <c:numCache>
                <c:formatCode>0\.0</c:formatCode>
                <c:ptCount val="37"/>
                <c:pt idx="18">
                  <c:v>19.093960705406634</c:v>
                </c:pt>
                <c:pt idx="19">
                  <c:v>18.464312832194381</c:v>
                </c:pt>
                <c:pt idx="20">
                  <c:v>18.003835555224548</c:v>
                </c:pt>
                <c:pt idx="21">
                  <c:v>17.442297218622645</c:v>
                </c:pt>
                <c:pt idx="22">
                  <c:v>16.589313796939127</c:v>
                </c:pt>
                <c:pt idx="23">
                  <c:v>15.94536984345914</c:v>
                </c:pt>
                <c:pt idx="24">
                  <c:v>15.569736164367882</c:v>
                </c:pt>
                <c:pt idx="25">
                  <c:v>15.327636934472613</c:v>
                </c:pt>
                <c:pt idx="26">
                  <c:v>15.095124521604083</c:v>
                </c:pt>
                <c:pt idx="27">
                  <c:v>14.812025240881411</c:v>
                </c:pt>
                <c:pt idx="28">
                  <c:v>14.635397239835882</c:v>
                </c:pt>
                <c:pt idx="29">
                  <c:v>13.975056282748591</c:v>
                </c:pt>
                <c:pt idx="30">
                  <c:v>13.861426297163831</c:v>
                </c:pt>
                <c:pt idx="31">
                  <c:v>13.963806421312441</c:v>
                </c:pt>
                <c:pt idx="32">
                  <c:v>14.002409142991452</c:v>
                </c:pt>
                <c:pt idx="33">
                  <c:v>13.829080084390624</c:v>
                </c:pt>
                <c:pt idx="34">
                  <c:v>13.728389016535465</c:v>
                </c:pt>
                <c:pt idx="35">
                  <c:v>13.503555506429388</c:v>
                </c:pt>
                <c:pt idx="36">
                  <c:v>13.182383541993881</c:v>
                </c:pt>
              </c:numCache>
            </c:numRef>
          </c:val>
          <c:smooth val="0"/>
          <c:extLst xmlns:c16r2="http://schemas.microsoft.com/office/drawing/2015/06/chart">
            <c:ext xmlns:c16="http://schemas.microsoft.com/office/drawing/2014/chart" uri="{C3380CC4-5D6E-409C-BE32-E72D297353CC}">
              <c16:uniqueId val="{00000006-1EF7-4585-8C56-D711E3BA07A7}"/>
            </c:ext>
          </c:extLst>
        </c:ser>
        <c:dLbls>
          <c:showLegendKey val="0"/>
          <c:showVal val="0"/>
          <c:showCatName val="0"/>
          <c:showSerName val="0"/>
          <c:showPercent val="0"/>
          <c:showBubbleSize val="0"/>
        </c:dLbls>
        <c:marker val="1"/>
        <c:smooth val="0"/>
        <c:axId val="60712064"/>
        <c:axId val="60713600"/>
      </c:lineChart>
      <c:dateAx>
        <c:axId val="60712064"/>
        <c:scaling>
          <c:orientation val="minMax"/>
          <c:min val="29221"/>
        </c:scaling>
        <c:delete val="0"/>
        <c:axPos val="b"/>
        <c:numFmt formatCode="yyyy" sourceLinked="0"/>
        <c:majorTickMark val="out"/>
        <c:minorTickMark val="none"/>
        <c:tickLblPos val="nextTo"/>
        <c:txPr>
          <a:bodyPr rot="-2700000"/>
          <a:lstStyle/>
          <a:p>
            <a:pPr>
              <a:defRPr sz="1400" b="0">
                <a:latin typeface="Arial" panose="020B0604020202020204" pitchFamily="34" charset="0"/>
                <a:cs typeface="Arial" panose="020B0604020202020204" pitchFamily="34" charset="0"/>
              </a:defRPr>
            </a:pPr>
            <a:endParaRPr lang="fr-FR"/>
          </a:p>
        </c:txPr>
        <c:crossAx val="60713600"/>
        <c:crosses val="autoZero"/>
        <c:auto val="1"/>
        <c:lblOffset val="100"/>
        <c:baseTimeUnit val="years"/>
      </c:dateAx>
      <c:valAx>
        <c:axId val="60713600"/>
        <c:scaling>
          <c:orientation val="minMax"/>
          <c:max val="40"/>
          <c:min val="10"/>
        </c:scaling>
        <c:delete val="0"/>
        <c:axPos val="l"/>
        <c:majorGridlines>
          <c:spPr>
            <a:ln w="6350"/>
          </c:spPr>
        </c:majorGridlines>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60712064"/>
        <c:crosses val="autoZero"/>
        <c:crossBetween val="between"/>
      </c:valAx>
      <c:spPr>
        <a:noFill/>
        <a:ln w="25400">
          <a:noFill/>
        </a:ln>
      </c:spPr>
    </c:plotArea>
    <c:legend>
      <c:legendPos val="b"/>
      <c:layout>
        <c:manualLayout>
          <c:xMode val="edge"/>
          <c:yMode val="edge"/>
          <c:x val="5.0000043019486108E-2"/>
          <c:y val="0.95064144117727001"/>
          <c:w val="0.89999991396102774"/>
          <c:h val="4.7266410392211938E-2"/>
        </c:manualLayout>
      </c:layout>
      <c:overlay val="0"/>
      <c:txPr>
        <a:bodyPr/>
        <a:lstStyle/>
        <a:p>
          <a:pPr>
            <a:defRPr sz="1500">
              <a:latin typeface="Arial" panose="020B0604020202020204" pitchFamily="34" charset="0"/>
              <a:cs typeface="Arial" panose="020B0604020202020204" pitchFamily="34" charset="0"/>
            </a:defRPr>
          </a:pPr>
          <a:endParaRPr lang="fr-FR"/>
        </a:p>
      </c:txPr>
    </c:legend>
    <c:plotVisOnly val="1"/>
    <c:dispBlanksAs val="gap"/>
    <c:showDLblsOverMax val="0"/>
  </c:chart>
  <c:spPr>
    <a:solidFill>
      <a:schemeClr val="bg1"/>
    </a:solidFill>
    <a:ln>
      <a:noFill/>
    </a:ln>
  </c:spPr>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98209356910308E-2"/>
          <c:y val="7.5712051186800022E-2"/>
          <c:w val="0.86928271029645598"/>
          <c:h val="0.86120258998091537"/>
        </c:manualLayout>
      </c:layout>
      <c:lineChart>
        <c:grouping val="standard"/>
        <c:varyColors val="0"/>
        <c:ser>
          <c:idx val="0"/>
          <c:order val="0"/>
          <c:tx>
            <c:strRef>
              <c:f>Gtextbox!$B$1</c:f>
              <c:strCache>
                <c:ptCount val="1"/>
                <c:pt idx="0">
                  <c:v>SHBOE</c:v>
                </c:pt>
              </c:strCache>
            </c:strRef>
          </c:tx>
          <c:spPr>
            <a:ln>
              <a:solidFill>
                <a:srgbClr val="00A0E1"/>
              </a:solidFill>
            </a:ln>
          </c:spPr>
          <c:marker>
            <c:symbol val="none"/>
          </c:marker>
          <c:cat>
            <c:strRef>
              <c:f>Gtextbox!$A$2:$A$39</c:f>
              <c:strCache>
                <c:ptCount val="38"/>
                <c:pt idx="0">
                  <c:v>2008Q4</c:v>
                </c:pt>
                <c:pt idx="1">
                  <c:v>2009Q1</c:v>
                </c:pt>
                <c:pt idx="2">
                  <c:v>2009Q2</c:v>
                </c:pt>
                <c:pt idx="3">
                  <c:v>2009Q3</c:v>
                </c:pt>
                <c:pt idx="4">
                  <c:v>2009Q4</c:v>
                </c:pt>
                <c:pt idx="5">
                  <c:v>2010Q1</c:v>
                </c:pt>
                <c:pt idx="6">
                  <c:v>2010Q2</c:v>
                </c:pt>
                <c:pt idx="7">
                  <c:v>2010Q3</c:v>
                </c:pt>
                <c:pt idx="8">
                  <c:v>2010Q4</c:v>
                </c:pt>
                <c:pt idx="9">
                  <c:v>2011Q1</c:v>
                </c:pt>
                <c:pt idx="10">
                  <c:v>2011Q2</c:v>
                </c:pt>
                <c:pt idx="11">
                  <c:v>2011Q3</c:v>
                </c:pt>
                <c:pt idx="12">
                  <c:v>2011Q4</c:v>
                </c:pt>
                <c:pt idx="13">
                  <c:v>2012Q1</c:v>
                </c:pt>
                <c:pt idx="14">
                  <c:v>2012Q2</c:v>
                </c:pt>
                <c:pt idx="15">
                  <c:v>2012Q3</c:v>
                </c:pt>
                <c:pt idx="16">
                  <c:v>2012Q4</c:v>
                </c:pt>
                <c:pt idx="17">
                  <c:v>2013Q1</c:v>
                </c:pt>
                <c:pt idx="18">
                  <c:v>2013Q2</c:v>
                </c:pt>
                <c:pt idx="19">
                  <c:v>2013Q3</c:v>
                </c:pt>
                <c:pt idx="20">
                  <c:v>2013Q4</c:v>
                </c:pt>
                <c:pt idx="21">
                  <c:v>2014Q1</c:v>
                </c:pt>
                <c:pt idx="22">
                  <c:v>2014Q2</c:v>
                </c:pt>
                <c:pt idx="23">
                  <c:v>2014Q3</c:v>
                </c:pt>
                <c:pt idx="24">
                  <c:v>2014Q4</c:v>
                </c:pt>
                <c:pt idx="25">
                  <c:v>2015Q1</c:v>
                </c:pt>
                <c:pt idx="26">
                  <c:v>2015Q2</c:v>
                </c:pt>
                <c:pt idx="27">
                  <c:v>2015Q3</c:v>
                </c:pt>
                <c:pt idx="28">
                  <c:v>2015Q4</c:v>
                </c:pt>
                <c:pt idx="29">
                  <c:v>2016Q1</c:v>
                </c:pt>
                <c:pt idx="30">
                  <c:v>2016Q2</c:v>
                </c:pt>
                <c:pt idx="31">
                  <c:v>2016Q3</c:v>
                </c:pt>
                <c:pt idx="32">
                  <c:v>2016Q4</c:v>
                </c:pt>
                <c:pt idx="33">
                  <c:v>2017Q1</c:v>
                </c:pt>
                <c:pt idx="34">
                  <c:v>2017Q2</c:v>
                </c:pt>
                <c:pt idx="35">
                  <c:v>2017Q3</c:v>
                </c:pt>
                <c:pt idx="36">
                  <c:v>2017Q4</c:v>
                </c:pt>
                <c:pt idx="37">
                  <c:v>2018Q1</c:v>
                </c:pt>
              </c:strCache>
            </c:strRef>
          </c:cat>
          <c:val>
            <c:numRef>
              <c:f>Gtextbox!$B$2:$B$39</c:f>
              <c:numCache>
                <c:formatCode>General</c:formatCode>
                <c:ptCount val="38"/>
                <c:pt idx="0">
                  <c:v>100</c:v>
                </c:pt>
                <c:pt idx="1">
                  <c:v>100.7</c:v>
                </c:pt>
                <c:pt idx="2">
                  <c:v>101.1</c:v>
                </c:pt>
                <c:pt idx="3">
                  <c:v>101.7</c:v>
                </c:pt>
                <c:pt idx="4">
                  <c:v>101.9</c:v>
                </c:pt>
                <c:pt idx="5">
                  <c:v>102.6</c:v>
                </c:pt>
                <c:pt idx="6">
                  <c:v>103</c:v>
                </c:pt>
                <c:pt idx="7">
                  <c:v>103.3</c:v>
                </c:pt>
                <c:pt idx="8">
                  <c:v>103.6</c:v>
                </c:pt>
                <c:pt idx="9">
                  <c:v>104.6</c:v>
                </c:pt>
                <c:pt idx="10">
                  <c:v>105.2</c:v>
                </c:pt>
                <c:pt idx="11">
                  <c:v>105.5</c:v>
                </c:pt>
                <c:pt idx="12">
                  <c:v>106</c:v>
                </c:pt>
                <c:pt idx="13">
                  <c:v>106.9</c:v>
                </c:pt>
                <c:pt idx="14">
                  <c:v>107.4</c:v>
                </c:pt>
                <c:pt idx="15">
                  <c:v>108</c:v>
                </c:pt>
                <c:pt idx="16">
                  <c:v>108.3</c:v>
                </c:pt>
                <c:pt idx="17">
                  <c:v>109</c:v>
                </c:pt>
                <c:pt idx="18">
                  <c:v>109.5</c:v>
                </c:pt>
                <c:pt idx="19">
                  <c:v>109.8</c:v>
                </c:pt>
                <c:pt idx="20">
                  <c:v>110</c:v>
                </c:pt>
                <c:pt idx="21">
                  <c:v>110.7</c:v>
                </c:pt>
                <c:pt idx="22">
                  <c:v>111</c:v>
                </c:pt>
                <c:pt idx="23">
                  <c:v>111.3</c:v>
                </c:pt>
                <c:pt idx="24">
                  <c:v>111.5</c:v>
                </c:pt>
                <c:pt idx="25">
                  <c:v>112</c:v>
                </c:pt>
                <c:pt idx="26">
                  <c:v>112.3</c:v>
                </c:pt>
                <c:pt idx="27">
                  <c:v>112.6</c:v>
                </c:pt>
                <c:pt idx="28">
                  <c:v>112.7</c:v>
                </c:pt>
                <c:pt idx="29">
                  <c:v>113.3</c:v>
                </c:pt>
                <c:pt idx="30">
                  <c:v>113.6</c:v>
                </c:pt>
                <c:pt idx="31">
                  <c:v>113.8</c:v>
                </c:pt>
                <c:pt idx="32">
                  <c:v>114</c:v>
                </c:pt>
                <c:pt idx="33">
                  <c:v>114.6</c:v>
                </c:pt>
                <c:pt idx="34">
                  <c:v>115</c:v>
                </c:pt>
                <c:pt idx="35">
                  <c:v>115.3</c:v>
                </c:pt>
                <c:pt idx="36">
                  <c:v>115.5</c:v>
                </c:pt>
                <c:pt idx="37">
                  <c:v>116.3</c:v>
                </c:pt>
              </c:numCache>
            </c:numRef>
          </c:val>
          <c:smooth val="0"/>
          <c:extLst xmlns:c16r2="http://schemas.microsoft.com/office/drawing/2015/06/chart">
            <c:ext xmlns:c16="http://schemas.microsoft.com/office/drawing/2014/chart" uri="{C3380CC4-5D6E-409C-BE32-E72D297353CC}">
              <c16:uniqueId val="{00000000-E444-4315-A1DA-0ED364C3E7FE}"/>
            </c:ext>
          </c:extLst>
        </c:ser>
        <c:ser>
          <c:idx val="1"/>
          <c:order val="1"/>
          <c:tx>
            <c:strRef>
              <c:f>Gtextbox!$C$1</c:f>
              <c:strCache>
                <c:ptCount val="1"/>
                <c:pt idx="0">
                  <c:v>Compensation per employee</c:v>
                </c:pt>
              </c:strCache>
            </c:strRef>
          </c:tx>
          <c:spPr>
            <a:ln>
              <a:solidFill>
                <a:srgbClr val="F59100"/>
              </a:solidFill>
            </a:ln>
          </c:spPr>
          <c:marker>
            <c:symbol val="none"/>
          </c:marker>
          <c:cat>
            <c:strRef>
              <c:f>Gtextbox!$A$2:$A$39</c:f>
              <c:strCache>
                <c:ptCount val="38"/>
                <c:pt idx="0">
                  <c:v>2008Q4</c:v>
                </c:pt>
                <c:pt idx="1">
                  <c:v>2009Q1</c:v>
                </c:pt>
                <c:pt idx="2">
                  <c:v>2009Q2</c:v>
                </c:pt>
                <c:pt idx="3">
                  <c:v>2009Q3</c:v>
                </c:pt>
                <c:pt idx="4">
                  <c:v>2009Q4</c:v>
                </c:pt>
                <c:pt idx="5">
                  <c:v>2010Q1</c:v>
                </c:pt>
                <c:pt idx="6">
                  <c:v>2010Q2</c:v>
                </c:pt>
                <c:pt idx="7">
                  <c:v>2010Q3</c:v>
                </c:pt>
                <c:pt idx="8">
                  <c:v>2010Q4</c:v>
                </c:pt>
                <c:pt idx="9">
                  <c:v>2011Q1</c:v>
                </c:pt>
                <c:pt idx="10">
                  <c:v>2011Q2</c:v>
                </c:pt>
                <c:pt idx="11">
                  <c:v>2011Q3</c:v>
                </c:pt>
                <c:pt idx="12">
                  <c:v>2011Q4</c:v>
                </c:pt>
                <c:pt idx="13">
                  <c:v>2012Q1</c:v>
                </c:pt>
                <c:pt idx="14">
                  <c:v>2012Q2</c:v>
                </c:pt>
                <c:pt idx="15">
                  <c:v>2012Q3</c:v>
                </c:pt>
                <c:pt idx="16">
                  <c:v>2012Q4</c:v>
                </c:pt>
                <c:pt idx="17">
                  <c:v>2013Q1</c:v>
                </c:pt>
                <c:pt idx="18">
                  <c:v>2013Q2</c:v>
                </c:pt>
                <c:pt idx="19">
                  <c:v>2013Q3</c:v>
                </c:pt>
                <c:pt idx="20">
                  <c:v>2013Q4</c:v>
                </c:pt>
                <c:pt idx="21">
                  <c:v>2014Q1</c:v>
                </c:pt>
                <c:pt idx="22">
                  <c:v>2014Q2</c:v>
                </c:pt>
                <c:pt idx="23">
                  <c:v>2014Q3</c:v>
                </c:pt>
                <c:pt idx="24">
                  <c:v>2014Q4</c:v>
                </c:pt>
                <c:pt idx="25">
                  <c:v>2015Q1</c:v>
                </c:pt>
                <c:pt idx="26">
                  <c:v>2015Q2</c:v>
                </c:pt>
                <c:pt idx="27">
                  <c:v>2015Q3</c:v>
                </c:pt>
                <c:pt idx="28">
                  <c:v>2015Q4</c:v>
                </c:pt>
                <c:pt idx="29">
                  <c:v>2016Q1</c:v>
                </c:pt>
                <c:pt idx="30">
                  <c:v>2016Q2</c:v>
                </c:pt>
                <c:pt idx="31">
                  <c:v>2016Q3</c:v>
                </c:pt>
                <c:pt idx="32">
                  <c:v>2016Q4</c:v>
                </c:pt>
                <c:pt idx="33">
                  <c:v>2017Q1</c:v>
                </c:pt>
                <c:pt idx="34">
                  <c:v>2017Q2</c:v>
                </c:pt>
                <c:pt idx="35">
                  <c:v>2017Q3</c:v>
                </c:pt>
                <c:pt idx="36">
                  <c:v>2017Q4</c:v>
                </c:pt>
                <c:pt idx="37">
                  <c:v>2018Q1</c:v>
                </c:pt>
              </c:strCache>
            </c:strRef>
          </c:cat>
          <c:val>
            <c:numRef>
              <c:f>Gtextbox!$C$2:$C$39</c:f>
              <c:numCache>
                <c:formatCode>General</c:formatCode>
                <c:ptCount val="38"/>
                <c:pt idx="0">
                  <c:v>100</c:v>
                </c:pt>
                <c:pt idx="1">
                  <c:v>99.869606963778395</c:v>
                </c:pt>
                <c:pt idx="2">
                  <c:v>100.23325865368531</c:v>
                </c:pt>
                <c:pt idx="3">
                  <c:v>101.12269721288179</c:v>
                </c:pt>
                <c:pt idx="4">
                  <c:v>102.13265054798002</c:v>
                </c:pt>
                <c:pt idx="5">
                  <c:v>102.98218093548441</c:v>
                </c:pt>
                <c:pt idx="6">
                  <c:v>103.71119654708703</c:v>
                </c:pt>
                <c:pt idx="7">
                  <c:v>104.20550469349075</c:v>
                </c:pt>
                <c:pt idx="8">
                  <c:v>104.67189029072379</c:v>
                </c:pt>
                <c:pt idx="9">
                  <c:v>105.19820400056372</c:v>
                </c:pt>
                <c:pt idx="10">
                  <c:v>105.48770288300319</c:v>
                </c:pt>
                <c:pt idx="11">
                  <c:v>105.77404072214034</c:v>
                </c:pt>
                <c:pt idx="12">
                  <c:v>106.37503407999809</c:v>
                </c:pt>
                <c:pt idx="13">
                  <c:v>107.03885317348991</c:v>
                </c:pt>
                <c:pt idx="14">
                  <c:v>107.45584746912384</c:v>
                </c:pt>
                <c:pt idx="15">
                  <c:v>108.17893612453456</c:v>
                </c:pt>
                <c:pt idx="16">
                  <c:v>108.52902167026892</c:v>
                </c:pt>
                <c:pt idx="17">
                  <c:v>108.78414420679545</c:v>
                </c:pt>
                <c:pt idx="18">
                  <c:v>109.38948399919393</c:v>
                </c:pt>
                <c:pt idx="19">
                  <c:v>109.69149534470519</c:v>
                </c:pt>
                <c:pt idx="20">
                  <c:v>109.89222159440388</c:v>
                </c:pt>
                <c:pt idx="21">
                  <c:v>109.86469417564599</c:v>
                </c:pt>
                <c:pt idx="22">
                  <c:v>110.14497334845366</c:v>
                </c:pt>
                <c:pt idx="23">
                  <c:v>110.44817008520329</c:v>
                </c:pt>
                <c:pt idx="24">
                  <c:v>110.71396114287519</c:v>
                </c:pt>
                <c:pt idx="25">
                  <c:v>111.19378117414318</c:v>
                </c:pt>
                <c:pt idx="26">
                  <c:v>111.61657071583141</c:v>
                </c:pt>
                <c:pt idx="27">
                  <c:v>111.85944420956137</c:v>
                </c:pt>
                <c:pt idx="28">
                  <c:v>112.26392604212352</c:v>
                </c:pt>
                <c:pt idx="29">
                  <c:v>112.56027385171808</c:v>
                </c:pt>
                <c:pt idx="30">
                  <c:v>112.64996845542206</c:v>
                </c:pt>
                <c:pt idx="31">
                  <c:v>113.06590906995521</c:v>
                </c:pt>
                <c:pt idx="32">
                  <c:v>113.42995589027491</c:v>
                </c:pt>
                <c:pt idx="33">
                  <c:v>114.34455108575253</c:v>
                </c:pt>
                <c:pt idx="34">
                  <c:v>114.66315790860105</c:v>
                </c:pt>
                <c:pt idx="35">
                  <c:v>115.08423521850052</c:v>
                </c:pt>
                <c:pt idx="36">
                  <c:v>115.61818811632112</c:v>
                </c:pt>
                <c:pt idx="37">
                  <c:v>116.27423631169469</c:v>
                </c:pt>
              </c:numCache>
            </c:numRef>
          </c:val>
          <c:smooth val="0"/>
          <c:extLst xmlns:c16r2="http://schemas.microsoft.com/office/drawing/2015/06/chart">
            <c:ext xmlns:c16="http://schemas.microsoft.com/office/drawing/2014/chart" uri="{C3380CC4-5D6E-409C-BE32-E72D297353CC}">
              <c16:uniqueId val="{00000001-E444-4315-A1DA-0ED364C3E7FE}"/>
            </c:ext>
          </c:extLst>
        </c:ser>
        <c:ser>
          <c:idx val="2"/>
          <c:order val="2"/>
          <c:tx>
            <c:strRef>
              <c:f>Gtextbox!$D$1</c:f>
              <c:strCache>
                <c:ptCount val="1"/>
                <c:pt idx="0">
                  <c:v>Minimum wage</c:v>
                </c:pt>
              </c:strCache>
            </c:strRef>
          </c:tx>
          <c:spPr>
            <a:ln>
              <a:solidFill>
                <a:srgbClr val="142882"/>
              </a:solidFill>
            </a:ln>
          </c:spPr>
          <c:marker>
            <c:symbol val="none"/>
          </c:marker>
          <c:cat>
            <c:strRef>
              <c:f>Gtextbox!$A$2:$A$39</c:f>
              <c:strCache>
                <c:ptCount val="38"/>
                <c:pt idx="0">
                  <c:v>2008Q4</c:v>
                </c:pt>
                <c:pt idx="1">
                  <c:v>2009Q1</c:v>
                </c:pt>
                <c:pt idx="2">
                  <c:v>2009Q2</c:v>
                </c:pt>
                <c:pt idx="3">
                  <c:v>2009Q3</c:v>
                </c:pt>
                <c:pt idx="4">
                  <c:v>2009Q4</c:v>
                </c:pt>
                <c:pt idx="5">
                  <c:v>2010Q1</c:v>
                </c:pt>
                <c:pt idx="6">
                  <c:v>2010Q2</c:v>
                </c:pt>
                <c:pt idx="7">
                  <c:v>2010Q3</c:v>
                </c:pt>
                <c:pt idx="8">
                  <c:v>2010Q4</c:v>
                </c:pt>
                <c:pt idx="9">
                  <c:v>2011Q1</c:v>
                </c:pt>
                <c:pt idx="10">
                  <c:v>2011Q2</c:v>
                </c:pt>
                <c:pt idx="11">
                  <c:v>2011Q3</c:v>
                </c:pt>
                <c:pt idx="12">
                  <c:v>2011Q4</c:v>
                </c:pt>
                <c:pt idx="13">
                  <c:v>2012Q1</c:v>
                </c:pt>
                <c:pt idx="14">
                  <c:v>2012Q2</c:v>
                </c:pt>
                <c:pt idx="15">
                  <c:v>2012Q3</c:v>
                </c:pt>
                <c:pt idx="16">
                  <c:v>2012Q4</c:v>
                </c:pt>
                <c:pt idx="17">
                  <c:v>2013Q1</c:v>
                </c:pt>
                <c:pt idx="18">
                  <c:v>2013Q2</c:v>
                </c:pt>
                <c:pt idx="19">
                  <c:v>2013Q3</c:v>
                </c:pt>
                <c:pt idx="20">
                  <c:v>2013Q4</c:v>
                </c:pt>
                <c:pt idx="21">
                  <c:v>2014Q1</c:v>
                </c:pt>
                <c:pt idx="22">
                  <c:v>2014Q2</c:v>
                </c:pt>
                <c:pt idx="23">
                  <c:v>2014Q3</c:v>
                </c:pt>
                <c:pt idx="24">
                  <c:v>2014Q4</c:v>
                </c:pt>
                <c:pt idx="25">
                  <c:v>2015Q1</c:v>
                </c:pt>
                <c:pt idx="26">
                  <c:v>2015Q2</c:v>
                </c:pt>
                <c:pt idx="27">
                  <c:v>2015Q3</c:v>
                </c:pt>
                <c:pt idx="28">
                  <c:v>2015Q4</c:v>
                </c:pt>
                <c:pt idx="29">
                  <c:v>2016Q1</c:v>
                </c:pt>
                <c:pt idx="30">
                  <c:v>2016Q2</c:v>
                </c:pt>
                <c:pt idx="31">
                  <c:v>2016Q3</c:v>
                </c:pt>
                <c:pt idx="32">
                  <c:v>2016Q4</c:v>
                </c:pt>
                <c:pt idx="33">
                  <c:v>2017Q1</c:v>
                </c:pt>
                <c:pt idx="34">
                  <c:v>2017Q2</c:v>
                </c:pt>
                <c:pt idx="35">
                  <c:v>2017Q3</c:v>
                </c:pt>
                <c:pt idx="36">
                  <c:v>2017Q4</c:v>
                </c:pt>
                <c:pt idx="37">
                  <c:v>2018Q1</c:v>
                </c:pt>
              </c:strCache>
            </c:strRef>
          </c:cat>
          <c:val>
            <c:numRef>
              <c:f>Gtextbox!$D$2:$D$39</c:f>
              <c:numCache>
                <c:formatCode>General</c:formatCode>
                <c:ptCount val="38"/>
                <c:pt idx="0">
                  <c:v>100</c:v>
                </c:pt>
                <c:pt idx="1">
                  <c:v>100</c:v>
                </c:pt>
                <c:pt idx="2">
                  <c:v>101.26291618828931</c:v>
                </c:pt>
                <c:pt idx="3">
                  <c:v>101.26291618828931</c:v>
                </c:pt>
                <c:pt idx="4">
                  <c:v>101.72215843857633</c:v>
                </c:pt>
                <c:pt idx="5">
                  <c:v>101.72215843857633</c:v>
                </c:pt>
                <c:pt idx="6">
                  <c:v>101.72215843857633</c:v>
                </c:pt>
                <c:pt idx="7">
                  <c:v>101.72215843857633</c:v>
                </c:pt>
                <c:pt idx="8">
                  <c:v>103.32950631458093</c:v>
                </c:pt>
                <c:pt idx="9">
                  <c:v>103.32950631458093</c:v>
                </c:pt>
                <c:pt idx="10">
                  <c:v>103.32950631458093</c:v>
                </c:pt>
                <c:pt idx="11">
                  <c:v>103.32950631458093</c:v>
                </c:pt>
                <c:pt idx="12">
                  <c:v>105.85533869115957</c:v>
                </c:pt>
                <c:pt idx="13">
                  <c:v>105.85533869115957</c:v>
                </c:pt>
                <c:pt idx="14">
                  <c:v>107.9219288174512</c:v>
                </c:pt>
                <c:pt idx="15">
                  <c:v>107.9219288174512</c:v>
                </c:pt>
                <c:pt idx="16">
                  <c:v>108.26636050516647</c:v>
                </c:pt>
                <c:pt idx="17">
                  <c:v>108.26636050516647</c:v>
                </c:pt>
                <c:pt idx="18">
                  <c:v>108.26636050516647</c:v>
                </c:pt>
                <c:pt idx="19">
                  <c:v>108.26636050516647</c:v>
                </c:pt>
                <c:pt idx="20">
                  <c:v>109.41446613088401</c:v>
                </c:pt>
                <c:pt idx="21">
                  <c:v>109.41446613088401</c:v>
                </c:pt>
                <c:pt idx="22">
                  <c:v>109.41446613088401</c:v>
                </c:pt>
                <c:pt idx="23">
                  <c:v>109.41446613088401</c:v>
                </c:pt>
                <c:pt idx="24">
                  <c:v>110.33295063145808</c:v>
                </c:pt>
                <c:pt idx="25">
                  <c:v>110.33295063145808</c:v>
                </c:pt>
                <c:pt idx="26">
                  <c:v>110.33295063145808</c:v>
                </c:pt>
                <c:pt idx="27">
                  <c:v>110.33295063145808</c:v>
                </c:pt>
                <c:pt idx="28">
                  <c:v>111.02181400688862</c:v>
                </c:pt>
                <c:pt idx="29">
                  <c:v>111.02181400688862</c:v>
                </c:pt>
                <c:pt idx="30">
                  <c:v>111.02181400688862</c:v>
                </c:pt>
                <c:pt idx="31">
                  <c:v>111.02181400688862</c:v>
                </c:pt>
                <c:pt idx="32">
                  <c:v>112.05510907003442</c:v>
                </c:pt>
                <c:pt idx="33">
                  <c:v>112.05510907003442</c:v>
                </c:pt>
                <c:pt idx="34">
                  <c:v>112.05510907003442</c:v>
                </c:pt>
                <c:pt idx="35">
                  <c:v>112.05510907003442</c:v>
                </c:pt>
                <c:pt idx="36">
                  <c:v>113.43283582089552</c:v>
                </c:pt>
                <c:pt idx="37">
                  <c:v>113.43283582089552</c:v>
                </c:pt>
              </c:numCache>
            </c:numRef>
          </c:val>
          <c:smooth val="0"/>
          <c:extLst xmlns:c16r2="http://schemas.microsoft.com/office/drawing/2015/06/chart">
            <c:ext xmlns:c16="http://schemas.microsoft.com/office/drawing/2014/chart" uri="{C3380CC4-5D6E-409C-BE32-E72D297353CC}">
              <c16:uniqueId val="{00000002-E444-4315-A1DA-0ED364C3E7FE}"/>
            </c:ext>
          </c:extLst>
        </c:ser>
        <c:dLbls>
          <c:showLegendKey val="0"/>
          <c:showVal val="0"/>
          <c:showCatName val="0"/>
          <c:showSerName val="0"/>
          <c:showPercent val="0"/>
          <c:showBubbleSize val="0"/>
        </c:dLbls>
        <c:marker val="1"/>
        <c:smooth val="0"/>
        <c:axId val="121678080"/>
        <c:axId val="121683968"/>
      </c:lineChart>
      <c:catAx>
        <c:axId val="121678080"/>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683968"/>
        <c:crosses val="autoZero"/>
        <c:auto val="1"/>
        <c:lblAlgn val="ctr"/>
        <c:lblOffset val="100"/>
        <c:tickLblSkip val="4"/>
        <c:noMultiLvlLbl val="0"/>
      </c:catAx>
      <c:valAx>
        <c:axId val="121683968"/>
        <c:scaling>
          <c:orientation val="minMax"/>
        </c:scaling>
        <c:delete val="0"/>
        <c:axPos val="l"/>
        <c:majorGridlines>
          <c:spPr>
            <a:ln w="3175"/>
          </c:spPr>
        </c:majorGridlines>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678080"/>
        <c:crosses val="autoZero"/>
        <c:crossBetween val="between"/>
      </c:valAx>
    </c:plotArea>
    <c:legend>
      <c:legendPos val="t"/>
      <c:layout>
        <c:manualLayout>
          <c:xMode val="edge"/>
          <c:yMode val="edge"/>
          <c:x val="5.8653198587986524E-2"/>
          <c:y val="0.70714616951509102"/>
          <c:w val="0.86878985168306344"/>
          <c:h val="4.4946926147984081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61854793747377E-2"/>
          <c:y val="1.4333852526598702E-2"/>
          <c:w val="0.88820074440918761"/>
          <c:h val="0.80797635707537419"/>
        </c:manualLayout>
      </c:layout>
      <c:lineChart>
        <c:grouping val="standard"/>
        <c:varyColors val="0"/>
        <c:ser>
          <c:idx val="0"/>
          <c:order val="0"/>
          <c:tx>
            <c:strRef>
              <c:f>'G37'!$B$1:$B$2</c:f>
              <c:strCache>
                <c:ptCount val="1"/>
                <c:pt idx="0">
                  <c:v>Cost of equity France</c:v>
                </c:pt>
              </c:strCache>
            </c:strRef>
          </c:tx>
          <c:spPr>
            <a:ln>
              <a:solidFill>
                <a:srgbClr val="00A0E1"/>
              </a:solidFill>
            </a:ln>
          </c:spPr>
          <c:marker>
            <c:symbol val="none"/>
          </c:marker>
          <c:cat>
            <c:numRef>
              <c:f>'G37'!$A$3:$A$161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'G37'!$B$3:$B$161</c:f>
              <c:numCache>
                <c:formatCode>General</c:formatCode>
                <c:ptCount val="159"/>
                <c:pt idx="0">
                  <c:v>10.155592918395996</c:v>
                </c:pt>
                <c:pt idx="1">
                  <c:v>10.417959213256836</c:v>
                </c:pt>
                <c:pt idx="2">
                  <c:v>10.619217872619629</c:v>
                </c:pt>
                <c:pt idx="3">
                  <c:v>10.438302993774414</c:v>
                </c:pt>
                <c:pt idx="4">
                  <c:v>10.906404495239258</c:v>
                </c:pt>
                <c:pt idx="5">
                  <c:v>10.837559700012207</c:v>
                </c:pt>
                <c:pt idx="6">
                  <c:v>10.712032318115234</c:v>
                </c:pt>
                <c:pt idx="7">
                  <c:v>10.652400970458984</c:v>
                </c:pt>
                <c:pt idx="8">
                  <c:v>10.28756046295166</c:v>
                </c:pt>
                <c:pt idx="9">
                  <c:v>9.9468870162963867</c:v>
                </c:pt>
                <c:pt idx="10">
                  <c:v>10.017019271850586</c:v>
                </c:pt>
                <c:pt idx="11">
                  <c:v>10.077034950256348</c:v>
                </c:pt>
                <c:pt idx="12">
                  <c:v>10.004655838012695</c:v>
                </c:pt>
                <c:pt idx="13">
                  <c:v>10.309375762939453</c:v>
                </c:pt>
                <c:pt idx="14">
                  <c:v>10.219324111938477</c:v>
                </c:pt>
                <c:pt idx="15">
                  <c:v>9.4939918518066406</c:v>
                </c:pt>
                <c:pt idx="16">
                  <c:v>9.5659828186035156</c:v>
                </c:pt>
                <c:pt idx="17">
                  <c:v>9.8652305603027344</c:v>
                </c:pt>
                <c:pt idx="18">
                  <c:v>9.921849250793457</c:v>
                </c:pt>
                <c:pt idx="19">
                  <c:v>9.9408302307128906</c:v>
                </c:pt>
                <c:pt idx="20">
                  <c:v>10.099791526794434</c:v>
                </c:pt>
                <c:pt idx="21">
                  <c:v>10.18934440612793</c:v>
                </c:pt>
                <c:pt idx="22">
                  <c:v>10.346170425415039</c:v>
                </c:pt>
                <c:pt idx="23">
                  <c:v>10.644667625427246</c:v>
                </c:pt>
                <c:pt idx="24">
                  <c:v>12.160518646240234</c:v>
                </c:pt>
                <c:pt idx="25">
                  <c:v>12.308025360107422</c:v>
                </c:pt>
                <c:pt idx="26">
                  <c:v>12.306573867797852</c:v>
                </c:pt>
                <c:pt idx="27">
                  <c:v>12.097827911376953</c:v>
                </c:pt>
                <c:pt idx="28">
                  <c:v>12.247852325439453</c:v>
                </c:pt>
                <c:pt idx="29">
                  <c:v>12.726949691772461</c:v>
                </c:pt>
                <c:pt idx="30">
                  <c:v>13.479585647583008</c:v>
                </c:pt>
                <c:pt idx="31">
                  <c:v>13.436785697937012</c:v>
                </c:pt>
                <c:pt idx="32">
                  <c:v>13.378149032592773</c:v>
                </c:pt>
                <c:pt idx="33">
                  <c:v>14.743727684020996</c:v>
                </c:pt>
                <c:pt idx="34">
                  <c:v>13.883755683898926</c:v>
                </c:pt>
                <c:pt idx="35">
                  <c:v>13.638593673706055</c:v>
                </c:pt>
                <c:pt idx="36">
                  <c:v>13.638957023620605</c:v>
                </c:pt>
                <c:pt idx="37">
                  <c:v>12.154430389404297</c:v>
                </c:pt>
                <c:pt idx="38">
                  <c:v>11.362198829650879</c:v>
                </c:pt>
                <c:pt idx="39">
                  <c:v>10.345484733581543</c:v>
                </c:pt>
                <c:pt idx="40">
                  <c:v>10.342076301574707</c:v>
                </c:pt>
                <c:pt idx="41">
                  <c:v>10.109317779541016</c:v>
                </c:pt>
                <c:pt idx="42">
                  <c:v>9.4132852554321289</c:v>
                </c:pt>
                <c:pt idx="43">
                  <c:v>8.9120864868164062</c:v>
                </c:pt>
                <c:pt idx="44">
                  <c:v>8.725834846496582</c:v>
                </c:pt>
                <c:pt idx="45">
                  <c:v>8.8150453567504883</c:v>
                </c:pt>
                <c:pt idx="46">
                  <c:v>8.6736688613891602</c:v>
                </c:pt>
                <c:pt idx="47">
                  <c:v>8.1028594970703125</c:v>
                </c:pt>
                <c:pt idx="48">
                  <c:v>8.5766201019287109</c:v>
                </c:pt>
                <c:pt idx="49">
                  <c:v>9.0885372161865234</c:v>
                </c:pt>
                <c:pt idx="50">
                  <c:v>9.6645374298095703</c:v>
                </c:pt>
                <c:pt idx="51">
                  <c:v>10.001960754394531</c:v>
                </c:pt>
                <c:pt idx="52">
                  <c:v>10.699901580810547</c:v>
                </c:pt>
                <c:pt idx="53">
                  <c:v>10.883855819702148</c:v>
                </c:pt>
                <c:pt idx="54">
                  <c:v>10.35130786895752</c:v>
                </c:pt>
                <c:pt idx="55">
                  <c:v>10.445374488830566</c:v>
                </c:pt>
                <c:pt idx="56">
                  <c:v>10.130706787109375</c:v>
                </c:pt>
                <c:pt idx="57">
                  <c:v>10.004782676696777</c:v>
                </c:pt>
                <c:pt idx="58">
                  <c:v>10.176901817321777</c:v>
                </c:pt>
                <c:pt idx="59">
                  <c:v>10.145939826965332</c:v>
                </c:pt>
                <c:pt idx="60">
                  <c:v>10.19367504119873</c:v>
                </c:pt>
                <c:pt idx="61">
                  <c:v>9.9413547515869141</c:v>
                </c:pt>
                <c:pt idx="62">
                  <c:v>10.19394588470459</c:v>
                </c:pt>
                <c:pt idx="63">
                  <c:v>10.258509635925293</c:v>
                </c:pt>
                <c:pt idx="64">
                  <c:v>10.838892936706543</c:v>
                </c:pt>
                <c:pt idx="65">
                  <c:v>10.913032531738281</c:v>
                </c:pt>
                <c:pt idx="66">
                  <c:v>12.064123153686523</c:v>
                </c:pt>
                <c:pt idx="67">
                  <c:v>12.852949142456055</c:v>
                </c:pt>
                <c:pt idx="68">
                  <c:v>13.297418594360352</c:v>
                </c:pt>
                <c:pt idx="69">
                  <c:v>13.194553375244141</c:v>
                </c:pt>
                <c:pt idx="70">
                  <c:v>13.489734649658203</c:v>
                </c:pt>
                <c:pt idx="71">
                  <c:v>13.519304275512695</c:v>
                </c:pt>
                <c:pt idx="72">
                  <c:v>12.71456241607666</c:v>
                </c:pt>
                <c:pt idx="73">
                  <c:v>12.437601089477539</c:v>
                </c:pt>
                <c:pt idx="74">
                  <c:v>12.479131698608398</c:v>
                </c:pt>
                <c:pt idx="75">
                  <c:v>12.761216163635254</c:v>
                </c:pt>
                <c:pt idx="76">
                  <c:v>13.110610008239746</c:v>
                </c:pt>
                <c:pt idx="77">
                  <c:v>12.589095115661621</c:v>
                </c:pt>
                <c:pt idx="78">
                  <c:v>12.079875946044922</c:v>
                </c:pt>
                <c:pt idx="79">
                  <c:v>12.051441192626953</c:v>
                </c:pt>
                <c:pt idx="80">
                  <c:v>12.138854026794434</c:v>
                </c:pt>
                <c:pt idx="81">
                  <c:v>11.901702880859375</c:v>
                </c:pt>
                <c:pt idx="82">
                  <c:v>11.918225288391113</c:v>
                </c:pt>
                <c:pt idx="83">
                  <c:v>11.576552391052246</c:v>
                </c:pt>
                <c:pt idx="84">
                  <c:v>11.156387329101563</c:v>
                </c:pt>
                <c:pt idx="85">
                  <c:v>11.372516632080078</c:v>
                </c:pt>
                <c:pt idx="86">
                  <c:v>11.387619018554688</c:v>
                </c:pt>
                <c:pt idx="87">
                  <c:v>11.506636619567871</c:v>
                </c:pt>
                <c:pt idx="88">
                  <c:v>11.370718002319336</c:v>
                </c:pt>
                <c:pt idx="89">
                  <c:v>11.34520149230957</c:v>
                </c:pt>
                <c:pt idx="90">
                  <c:v>10.98021411895752</c:v>
                </c:pt>
                <c:pt idx="91">
                  <c:v>10.640548706054688</c:v>
                </c:pt>
                <c:pt idx="92">
                  <c:v>10.108466148376465</c:v>
                </c:pt>
                <c:pt idx="93">
                  <c:v>9.6156635284423828</c:v>
                </c:pt>
                <c:pt idx="94">
                  <c:v>9.3944721221923828</c:v>
                </c:pt>
                <c:pt idx="95">
                  <c:v>9.3358192443847656</c:v>
                </c:pt>
                <c:pt idx="96">
                  <c:v>9.628570556640625</c:v>
                </c:pt>
                <c:pt idx="97">
                  <c:v>9.3531484603881836</c:v>
                </c:pt>
                <c:pt idx="98">
                  <c:v>9.2789516448974609</c:v>
                </c:pt>
                <c:pt idx="99">
                  <c:v>9.0356769561767578</c:v>
                </c:pt>
                <c:pt idx="100">
                  <c:v>9.6549005508422852</c:v>
                </c:pt>
                <c:pt idx="101">
                  <c:v>10.019246101379395</c:v>
                </c:pt>
                <c:pt idx="102">
                  <c:v>9.7235736846923828</c:v>
                </c:pt>
                <c:pt idx="103">
                  <c:v>10.038654327392578</c:v>
                </c:pt>
                <c:pt idx="104">
                  <c:v>10.381352424621582</c:v>
                </c:pt>
                <c:pt idx="105">
                  <c:v>9.4925041198730469</c:v>
                </c:pt>
                <c:pt idx="106">
                  <c:v>9.5414752960205078</c:v>
                </c:pt>
                <c:pt idx="107">
                  <c:v>9.4751815795898437</c:v>
                </c:pt>
                <c:pt idx="108">
                  <c:v>9.5695505142211914</c:v>
                </c:pt>
                <c:pt idx="109">
                  <c:v>9.5010194778442383</c:v>
                </c:pt>
                <c:pt idx="110">
                  <c:v>9.8169984817504883</c:v>
                </c:pt>
                <c:pt idx="111">
                  <c:v>9.9679012298583984</c:v>
                </c:pt>
                <c:pt idx="112">
                  <c:v>9.6754388809204102</c:v>
                </c:pt>
                <c:pt idx="113">
                  <c:v>9.6260051727294922</c:v>
                </c:pt>
                <c:pt idx="114">
                  <c:v>10.077581405639648</c:v>
                </c:pt>
                <c:pt idx="115">
                  <c:v>9.350520133972168</c:v>
                </c:pt>
                <c:pt idx="116">
                  <c:v>9.0927495956420898</c:v>
                </c:pt>
                <c:pt idx="117">
                  <c:v>9.3993368148803711</c:v>
                </c:pt>
                <c:pt idx="118">
                  <c:v>9.3677473068237305</c:v>
                </c:pt>
                <c:pt idx="119">
                  <c:v>8.9817190170288086</c:v>
                </c:pt>
                <c:pt idx="120">
                  <c:v>8.3678674697875977</c:v>
                </c:pt>
                <c:pt idx="121">
                  <c:v>8.1147632598876953</c:v>
                </c:pt>
                <c:pt idx="122">
                  <c:v>8.1019039154052734</c:v>
                </c:pt>
                <c:pt idx="123">
                  <c:v>8.1931438446044922</c:v>
                </c:pt>
                <c:pt idx="124">
                  <c:v>8.4119873046875</c:v>
                </c:pt>
                <c:pt idx="125">
                  <c:v>8.1813526153564453</c:v>
                </c:pt>
                <c:pt idx="126">
                  <c:v>8.108546257019043</c:v>
                </c:pt>
                <c:pt idx="127">
                  <c:v>8.5376787185668945</c:v>
                </c:pt>
                <c:pt idx="128">
                  <c:v>8.5370197296142578</c:v>
                </c:pt>
                <c:pt idx="129">
                  <c:v>8.1815557479858398</c:v>
                </c:pt>
                <c:pt idx="130">
                  <c:v>8.0128564834594727</c:v>
                </c:pt>
                <c:pt idx="131">
                  <c:v>8.4092912673950195</c:v>
                </c:pt>
                <c:pt idx="132">
                  <c:v>8.6009025573730469</c:v>
                </c:pt>
                <c:pt idx="133">
                  <c:v>9.0196371078491211</c:v>
                </c:pt>
                <c:pt idx="134">
                  <c:v>9.2973804473876953</c:v>
                </c:pt>
                <c:pt idx="135">
                  <c:v>9.0758390426635742</c:v>
                </c:pt>
                <c:pt idx="136">
                  <c:v>9.2549829483032227</c:v>
                </c:pt>
                <c:pt idx="137">
                  <c:v>9.9959335327148437</c:v>
                </c:pt>
                <c:pt idx="138">
                  <c:v>9.7097759246826172</c:v>
                </c:pt>
                <c:pt idx="139">
                  <c:v>9.7112646102905273</c:v>
                </c:pt>
                <c:pt idx="140">
                  <c:v>9.8674545288085938</c:v>
                </c:pt>
                <c:pt idx="141">
                  <c:v>9.9607563018798828</c:v>
                </c:pt>
                <c:pt idx="142">
                  <c:v>9.8620834350585937</c:v>
                </c:pt>
                <c:pt idx="143">
                  <c:v>9.9658298492431641</c:v>
                </c:pt>
                <c:pt idx="144">
                  <c:v>10.567288398742676</c:v>
                </c:pt>
                <c:pt idx="145">
                  <c:v>9.5618381500244141</c:v>
                </c:pt>
                <c:pt idx="146">
                  <c:v>9.238800048828125</c:v>
                </c:pt>
                <c:pt idx="147">
                  <c:v>9.1282234191894531</c:v>
                </c:pt>
                <c:pt idx="148">
                  <c:v>8.9520769119262695</c:v>
                </c:pt>
                <c:pt idx="149">
                  <c:v>8.8699750900268555</c:v>
                </c:pt>
                <c:pt idx="150">
                  <c:v>9.0285816192626953</c:v>
                </c:pt>
                <c:pt idx="151">
                  <c:v>8.9652023315429687</c:v>
                </c:pt>
                <c:pt idx="152">
                  <c:v>8.977076530456543</c:v>
                </c:pt>
                <c:pt idx="153">
                  <c:v>9.1926822662353516</c:v>
                </c:pt>
                <c:pt idx="154">
                  <c:v>9.2345046997070312</c:v>
                </c:pt>
                <c:pt idx="155">
                  <c:v>8.9240512847900391</c:v>
                </c:pt>
                <c:pt idx="156">
                  <c:v>8.8190937042236328</c:v>
                </c:pt>
                <c:pt idx="157">
                  <c:v>8.9546089172363281</c:v>
                </c:pt>
                <c:pt idx="158">
                  <c:v>8.8945178985595703</c:v>
                </c:pt>
              </c:numCache>
            </c:numRef>
          </c:val>
          <c:smooth val="0"/>
          <c:extLst xmlns:c16r2="http://schemas.microsoft.com/office/drawing/2015/06/chart">
            <c:ext xmlns:c16="http://schemas.microsoft.com/office/drawing/2014/chart" uri="{C3380CC4-5D6E-409C-BE32-E72D297353CC}">
              <c16:uniqueId val="{00000000-31D5-4598-A480-94A94FAB0649}"/>
            </c:ext>
          </c:extLst>
        </c:ser>
        <c:ser>
          <c:idx val="1"/>
          <c:order val="1"/>
          <c:tx>
            <c:strRef>
              <c:f>'G37'!$C$1:$C$2</c:f>
              <c:strCache>
                <c:ptCount val="1"/>
                <c:pt idx="0">
                  <c:v>Cost of equity Germany</c:v>
                </c:pt>
              </c:strCache>
            </c:strRef>
          </c:tx>
          <c:spPr>
            <a:ln>
              <a:solidFill>
                <a:srgbClr val="142882"/>
              </a:solidFill>
            </a:ln>
          </c:spPr>
          <c:marker>
            <c:symbol val="none"/>
          </c:marker>
          <c:cat>
            <c:numRef>
              <c:f>'G37'!$A$3:$A$161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'G37'!$C$3:$C$161</c:f>
              <c:numCache>
                <c:formatCode>General</c:formatCode>
                <c:ptCount val="159"/>
                <c:pt idx="0">
                  <c:v>9.7318477630615234</c:v>
                </c:pt>
                <c:pt idx="1">
                  <c:v>9.8940000534057617</c:v>
                </c:pt>
                <c:pt idx="2">
                  <c:v>10.139758110046387</c:v>
                </c:pt>
                <c:pt idx="3">
                  <c:v>9.9684858322143555</c:v>
                </c:pt>
                <c:pt idx="4">
                  <c:v>10.755082130432129</c:v>
                </c:pt>
                <c:pt idx="5">
                  <c:v>10.726691246032715</c:v>
                </c:pt>
                <c:pt idx="6">
                  <c:v>10.747288703918457</c:v>
                </c:pt>
                <c:pt idx="7">
                  <c:v>10.588186264038086</c:v>
                </c:pt>
                <c:pt idx="8">
                  <c:v>10.216495513916016</c:v>
                </c:pt>
                <c:pt idx="9">
                  <c:v>9.9518661499023437</c:v>
                </c:pt>
                <c:pt idx="10">
                  <c:v>10.055054664611816</c:v>
                </c:pt>
                <c:pt idx="11">
                  <c:v>10.107851028442383</c:v>
                </c:pt>
                <c:pt idx="12">
                  <c:v>9.8628311157226563</c:v>
                </c:pt>
                <c:pt idx="13">
                  <c:v>10.261396408081055</c:v>
                </c:pt>
                <c:pt idx="14">
                  <c:v>9.9167089462280273</c:v>
                </c:pt>
                <c:pt idx="15">
                  <c:v>9.2558279037475586</c:v>
                </c:pt>
                <c:pt idx="16">
                  <c:v>9.2170915603637695</c:v>
                </c:pt>
                <c:pt idx="17">
                  <c:v>9.509953498840332</c:v>
                </c:pt>
                <c:pt idx="18">
                  <c:v>9.5868873596191406</c:v>
                </c:pt>
                <c:pt idx="19">
                  <c:v>9.2554531097412109</c:v>
                </c:pt>
                <c:pt idx="20">
                  <c:v>9.2022314071655273</c:v>
                </c:pt>
                <c:pt idx="21">
                  <c:v>9.231658935546875</c:v>
                </c:pt>
                <c:pt idx="22">
                  <c:v>9.2279291152954102</c:v>
                </c:pt>
                <c:pt idx="23">
                  <c:v>9.3620014190673828</c:v>
                </c:pt>
                <c:pt idx="24">
                  <c:v>10.626175880432129</c:v>
                </c:pt>
                <c:pt idx="25">
                  <c:v>10.510663032531738</c:v>
                </c:pt>
                <c:pt idx="26">
                  <c:v>10.400760650634766</c:v>
                </c:pt>
                <c:pt idx="27">
                  <c:v>10.316251754760742</c:v>
                </c:pt>
                <c:pt idx="28">
                  <c:v>10.480301856994629</c:v>
                </c:pt>
                <c:pt idx="29">
                  <c:v>10.9129638671875</c:v>
                </c:pt>
                <c:pt idx="30">
                  <c:v>11.195378303527832</c:v>
                </c:pt>
                <c:pt idx="31">
                  <c:v>10.993094444274902</c:v>
                </c:pt>
                <c:pt idx="32">
                  <c:v>10.919921875</c:v>
                </c:pt>
                <c:pt idx="33">
                  <c:v>12.592978477478027</c:v>
                </c:pt>
                <c:pt idx="34">
                  <c:v>12.18062686920166</c:v>
                </c:pt>
                <c:pt idx="35">
                  <c:v>11.851816177368164</c:v>
                </c:pt>
                <c:pt idx="36">
                  <c:v>11.825833320617676</c:v>
                </c:pt>
                <c:pt idx="37">
                  <c:v>10.651271820068359</c:v>
                </c:pt>
                <c:pt idx="38">
                  <c:v>10.115912437438965</c:v>
                </c:pt>
                <c:pt idx="39">
                  <c:v>9.3109292984008789</c:v>
                </c:pt>
                <c:pt idx="40">
                  <c:v>9.3628292083740234</c:v>
                </c:pt>
                <c:pt idx="41">
                  <c:v>9.1948890686035156</c:v>
                </c:pt>
                <c:pt idx="42">
                  <c:v>8.6424236297607422</c:v>
                </c:pt>
                <c:pt idx="43">
                  <c:v>8.2295351028442383</c:v>
                </c:pt>
                <c:pt idx="44">
                  <c:v>8.1236400604248047</c:v>
                </c:pt>
                <c:pt idx="45">
                  <c:v>8.1486473083496094</c:v>
                </c:pt>
                <c:pt idx="46">
                  <c:v>7.8936419486999512</c:v>
                </c:pt>
                <c:pt idx="47">
                  <c:v>7.6377158164978027</c:v>
                </c:pt>
                <c:pt idx="48">
                  <c:v>8.1529512405395508</c:v>
                </c:pt>
                <c:pt idx="49">
                  <c:v>8.6135663986206055</c:v>
                </c:pt>
                <c:pt idx="50">
                  <c:v>9.0427932739257812</c:v>
                </c:pt>
                <c:pt idx="51">
                  <c:v>9.3981361389160156</c:v>
                </c:pt>
                <c:pt idx="52">
                  <c:v>9.4391889572143555</c:v>
                </c:pt>
                <c:pt idx="53">
                  <c:v>9.4977731704711914</c:v>
                </c:pt>
                <c:pt idx="54">
                  <c:v>9.0031547546386719</c:v>
                </c:pt>
                <c:pt idx="55">
                  <c:v>9.0166711807250977</c:v>
                </c:pt>
                <c:pt idx="56">
                  <c:v>8.7265644073486328</c:v>
                </c:pt>
                <c:pt idx="57">
                  <c:v>8.4491662979125977</c:v>
                </c:pt>
                <c:pt idx="58">
                  <c:v>8.576634407043457</c:v>
                </c:pt>
                <c:pt idx="59">
                  <c:v>8.5999565124511719</c:v>
                </c:pt>
                <c:pt idx="60">
                  <c:v>8.5673885345458984</c:v>
                </c:pt>
                <c:pt idx="61">
                  <c:v>8.3774833679199219</c:v>
                </c:pt>
                <c:pt idx="62">
                  <c:v>8.7773199081420898</c:v>
                </c:pt>
                <c:pt idx="63">
                  <c:v>8.8837594985961914</c:v>
                </c:pt>
                <c:pt idx="64">
                  <c:v>9.6531581878662109</c:v>
                </c:pt>
                <c:pt idx="65">
                  <c:v>9.8343324661254883</c:v>
                </c:pt>
                <c:pt idx="66">
                  <c:v>10.80420970916748</c:v>
                </c:pt>
                <c:pt idx="67">
                  <c:v>11.636714935302734</c:v>
                </c:pt>
                <c:pt idx="68">
                  <c:v>12.088484764099121</c:v>
                </c:pt>
                <c:pt idx="69">
                  <c:v>11.939786911010742</c:v>
                </c:pt>
                <c:pt idx="70">
                  <c:v>12.087772369384766</c:v>
                </c:pt>
                <c:pt idx="71">
                  <c:v>12.095233917236328</c:v>
                </c:pt>
                <c:pt idx="72">
                  <c:v>11.34613037109375</c:v>
                </c:pt>
                <c:pt idx="73">
                  <c:v>11.106945991516113</c:v>
                </c:pt>
                <c:pt idx="74">
                  <c:v>11.050890922546387</c:v>
                </c:pt>
                <c:pt idx="75">
                  <c:v>11.310893058776855</c:v>
                </c:pt>
                <c:pt idx="76">
                  <c:v>11.514350891113281</c:v>
                </c:pt>
                <c:pt idx="77">
                  <c:v>11.172616004943848</c:v>
                </c:pt>
                <c:pt idx="78">
                  <c:v>10.738115310668945</c:v>
                </c:pt>
                <c:pt idx="79">
                  <c:v>10.616843223571777</c:v>
                </c:pt>
                <c:pt idx="80">
                  <c:v>10.24928092956543</c:v>
                </c:pt>
                <c:pt idx="81">
                  <c:v>9.9343156814575195</c:v>
                </c:pt>
                <c:pt idx="82">
                  <c:v>9.604771614074707</c:v>
                </c:pt>
                <c:pt idx="83">
                  <c:v>9.2275304794311523</c:v>
                </c:pt>
                <c:pt idx="84">
                  <c:v>9.1008663177490234</c:v>
                </c:pt>
                <c:pt idx="85">
                  <c:v>9.1091413497924805</c:v>
                </c:pt>
                <c:pt idx="86">
                  <c:v>9.0268983840942383</c:v>
                </c:pt>
                <c:pt idx="87">
                  <c:v>9.0806112289428711</c:v>
                </c:pt>
                <c:pt idx="88">
                  <c:v>8.9210319519042969</c:v>
                </c:pt>
                <c:pt idx="89">
                  <c:v>9.0915546417236328</c:v>
                </c:pt>
                <c:pt idx="90">
                  <c:v>8.7974643707275391</c:v>
                </c:pt>
                <c:pt idx="91">
                  <c:v>8.753392219543457</c:v>
                </c:pt>
                <c:pt idx="92">
                  <c:v>8.6506824493408203</c:v>
                </c:pt>
                <c:pt idx="93">
                  <c:v>8.2761554718017578</c:v>
                </c:pt>
                <c:pt idx="94">
                  <c:v>8.0767698287963867</c:v>
                </c:pt>
                <c:pt idx="95">
                  <c:v>8.0910158157348633</c:v>
                </c:pt>
                <c:pt idx="96">
                  <c:v>8.4480829238891602</c:v>
                </c:pt>
                <c:pt idx="97">
                  <c:v>8.4529695510864258</c:v>
                </c:pt>
                <c:pt idx="98">
                  <c:v>8.7808094024658203</c:v>
                </c:pt>
                <c:pt idx="99">
                  <c:v>8.8815584182739258</c:v>
                </c:pt>
                <c:pt idx="100">
                  <c:v>9.605433464050293</c:v>
                </c:pt>
                <c:pt idx="101">
                  <c:v>9.9866342544555664</c:v>
                </c:pt>
                <c:pt idx="102">
                  <c:v>9.7694873809814453</c:v>
                </c:pt>
                <c:pt idx="103">
                  <c:v>10.119227409362793</c:v>
                </c:pt>
                <c:pt idx="104">
                  <c:v>10.369576454162598</c:v>
                </c:pt>
                <c:pt idx="105">
                  <c:v>9.3914279937744141</c:v>
                </c:pt>
                <c:pt idx="106">
                  <c:v>9.5778818130493164</c:v>
                </c:pt>
                <c:pt idx="107">
                  <c:v>9.1754083633422852</c:v>
                </c:pt>
                <c:pt idx="108">
                  <c:v>9.0030031204223633</c:v>
                </c:pt>
                <c:pt idx="109">
                  <c:v>8.8460779190063477</c:v>
                </c:pt>
                <c:pt idx="110">
                  <c:v>9.0947704315185547</c:v>
                </c:pt>
                <c:pt idx="111">
                  <c:v>9.2000970840454102</c:v>
                </c:pt>
                <c:pt idx="112">
                  <c:v>9.18292236328125</c:v>
                </c:pt>
                <c:pt idx="113">
                  <c:v>9.1818780899047852</c:v>
                </c:pt>
                <c:pt idx="114">
                  <c:v>9.3213882446289062</c:v>
                </c:pt>
                <c:pt idx="115">
                  <c:v>8.1569957733154297</c:v>
                </c:pt>
                <c:pt idx="116">
                  <c:v>7.9757099151611328</c:v>
                </c:pt>
                <c:pt idx="117">
                  <c:v>8.1962366104125977</c:v>
                </c:pt>
                <c:pt idx="118">
                  <c:v>8.2282037734985352</c:v>
                </c:pt>
                <c:pt idx="119">
                  <c:v>8.1798572540283203</c:v>
                </c:pt>
                <c:pt idx="120">
                  <c:v>7.8135600090026855</c:v>
                </c:pt>
                <c:pt idx="121">
                  <c:v>7.5350394248962402</c:v>
                </c:pt>
                <c:pt idx="122">
                  <c:v>7.552276611328125</c:v>
                </c:pt>
                <c:pt idx="123">
                  <c:v>7.5524988174438477</c:v>
                </c:pt>
                <c:pt idx="124">
                  <c:v>7.6703944206237793</c:v>
                </c:pt>
                <c:pt idx="125">
                  <c:v>7.3765716552734375</c:v>
                </c:pt>
                <c:pt idx="126">
                  <c:v>7.35577392578125</c:v>
                </c:pt>
                <c:pt idx="127">
                  <c:v>8.0516376495361328</c:v>
                </c:pt>
                <c:pt idx="128">
                  <c:v>8.0562067031860352</c:v>
                </c:pt>
                <c:pt idx="129">
                  <c:v>7.8338456153869629</c:v>
                </c:pt>
                <c:pt idx="130">
                  <c:v>7.6742610931396484</c:v>
                </c:pt>
                <c:pt idx="131">
                  <c:v>7.9715924263000488</c:v>
                </c:pt>
                <c:pt idx="132">
                  <c:v>7.980656623840332</c:v>
                </c:pt>
                <c:pt idx="133">
                  <c:v>8.3134431838989258</c:v>
                </c:pt>
                <c:pt idx="134">
                  <c:v>8.6204051971435547</c:v>
                </c:pt>
                <c:pt idx="135">
                  <c:v>8.3182668685913086</c:v>
                </c:pt>
                <c:pt idx="136">
                  <c:v>8.3936443328857422</c:v>
                </c:pt>
                <c:pt idx="137">
                  <c:v>9.6356706619262695</c:v>
                </c:pt>
                <c:pt idx="138">
                  <c:v>9.3547639846801758</c:v>
                </c:pt>
                <c:pt idx="139">
                  <c:v>9.2828273773193359</c:v>
                </c:pt>
                <c:pt idx="140">
                  <c:v>9.6529636383056641</c:v>
                </c:pt>
                <c:pt idx="141">
                  <c:v>9.7198905944824219</c:v>
                </c:pt>
                <c:pt idx="142">
                  <c:v>9.8900127410888672</c:v>
                </c:pt>
                <c:pt idx="143">
                  <c:v>10.020058631896973</c:v>
                </c:pt>
                <c:pt idx="144">
                  <c:v>10.588485717773438</c:v>
                </c:pt>
                <c:pt idx="145">
                  <c:v>9.4718656539916992</c:v>
                </c:pt>
                <c:pt idx="146">
                  <c:v>9.0525722503662109</c:v>
                </c:pt>
                <c:pt idx="147">
                  <c:v>9.3790969848632812</c:v>
                </c:pt>
                <c:pt idx="148">
                  <c:v>9.4568119049072266</c:v>
                </c:pt>
                <c:pt idx="149">
                  <c:v>9.3890514373779297</c:v>
                </c:pt>
                <c:pt idx="150">
                  <c:v>9.7207670211791992</c:v>
                </c:pt>
                <c:pt idx="151">
                  <c:v>9.8694992065429687</c:v>
                </c:pt>
                <c:pt idx="152">
                  <c:v>9.7720718383789063</c:v>
                </c:pt>
                <c:pt idx="153">
                  <c:v>9.7658519744873047</c:v>
                </c:pt>
                <c:pt idx="154">
                  <c:v>9.7450037002563477</c:v>
                </c:pt>
                <c:pt idx="155">
                  <c:v>9.1041965484619141</c:v>
                </c:pt>
                <c:pt idx="156">
                  <c:v>9.0250720977783203</c:v>
                </c:pt>
                <c:pt idx="157">
                  <c:v>9.1754465103149414</c:v>
                </c:pt>
                <c:pt idx="158">
                  <c:v>9.0695009231567383</c:v>
                </c:pt>
              </c:numCache>
            </c:numRef>
          </c:val>
          <c:smooth val="0"/>
          <c:extLst xmlns:c16r2="http://schemas.microsoft.com/office/drawing/2015/06/chart">
            <c:ext xmlns:c16="http://schemas.microsoft.com/office/drawing/2014/chart" uri="{C3380CC4-5D6E-409C-BE32-E72D297353CC}">
              <c16:uniqueId val="{00000001-31D5-4598-A480-94A94FAB0649}"/>
            </c:ext>
          </c:extLst>
        </c:ser>
        <c:ser>
          <c:idx val="2"/>
          <c:order val="2"/>
          <c:tx>
            <c:strRef>
              <c:f>'G37'!$D$1:$D$2</c:f>
              <c:strCache>
                <c:ptCount val="1"/>
                <c:pt idx="0">
                  <c:v>Cost of equity Italy</c:v>
                </c:pt>
              </c:strCache>
            </c:strRef>
          </c:tx>
          <c:spPr>
            <a:ln>
              <a:solidFill>
                <a:srgbClr val="F59100"/>
              </a:solidFill>
            </a:ln>
          </c:spPr>
          <c:marker>
            <c:symbol val="none"/>
          </c:marker>
          <c:cat>
            <c:numRef>
              <c:f>'G37'!$A$3:$A$161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'G37'!$D$3:$D$161</c:f>
              <c:numCache>
                <c:formatCode>General</c:formatCode>
                <c:ptCount val="159"/>
                <c:pt idx="0">
                  <c:v>9.415104866027832</c:v>
                </c:pt>
                <c:pt idx="1">
                  <c:v>9.5636434555053711</c:v>
                </c:pt>
                <c:pt idx="2">
                  <c:v>9.5135669708251953</c:v>
                </c:pt>
                <c:pt idx="3">
                  <c:v>9.3417263031005859</c:v>
                </c:pt>
                <c:pt idx="4">
                  <c:v>9.7819890975952148</c:v>
                </c:pt>
                <c:pt idx="5">
                  <c:v>9.5385408401489258</c:v>
                </c:pt>
                <c:pt idx="6">
                  <c:v>9.2765331268310547</c:v>
                </c:pt>
                <c:pt idx="7">
                  <c:v>9.0599727630615234</c:v>
                </c:pt>
                <c:pt idx="8">
                  <c:v>8.7883539199829102</c:v>
                </c:pt>
                <c:pt idx="9">
                  <c:v>8.5569591522216797</c:v>
                </c:pt>
                <c:pt idx="10">
                  <c:v>8.632110595703125</c:v>
                </c:pt>
                <c:pt idx="11">
                  <c:v>8.6604328155517578</c:v>
                </c:pt>
                <c:pt idx="12">
                  <c:v>8.6089305877685547</c:v>
                </c:pt>
                <c:pt idx="13">
                  <c:v>8.93109130859375</c:v>
                </c:pt>
                <c:pt idx="14">
                  <c:v>8.829463005065918</c:v>
                </c:pt>
                <c:pt idx="15">
                  <c:v>8.2720651626586914</c:v>
                </c:pt>
                <c:pt idx="16">
                  <c:v>8.2981147766113281</c:v>
                </c:pt>
                <c:pt idx="17">
                  <c:v>8.7341384887695313</c:v>
                </c:pt>
                <c:pt idx="18">
                  <c:v>8.8505449295043945</c:v>
                </c:pt>
                <c:pt idx="19">
                  <c:v>8.8045196533203125</c:v>
                </c:pt>
                <c:pt idx="20">
                  <c:v>8.8064165115356445</c:v>
                </c:pt>
                <c:pt idx="21">
                  <c:v>8.880035400390625</c:v>
                </c:pt>
                <c:pt idx="22">
                  <c:v>8.8323488235473633</c:v>
                </c:pt>
                <c:pt idx="23">
                  <c:v>9.0458040237426758</c:v>
                </c:pt>
                <c:pt idx="24">
                  <c:v>9.9099540710449219</c:v>
                </c:pt>
                <c:pt idx="25">
                  <c:v>9.8536052703857422</c:v>
                </c:pt>
                <c:pt idx="26">
                  <c:v>10.005327224731445</c:v>
                </c:pt>
                <c:pt idx="27">
                  <c:v>9.9104995727539062</c:v>
                </c:pt>
                <c:pt idx="28">
                  <c:v>10.313375473022461</c:v>
                </c:pt>
                <c:pt idx="29">
                  <c:v>10.878345489501953</c:v>
                </c:pt>
                <c:pt idx="30">
                  <c:v>11.405162811279297</c:v>
                </c:pt>
                <c:pt idx="31">
                  <c:v>11.354428291320801</c:v>
                </c:pt>
                <c:pt idx="32">
                  <c:v>11.348336219787598</c:v>
                </c:pt>
                <c:pt idx="33">
                  <c:v>12.115898132324219</c:v>
                </c:pt>
                <c:pt idx="34">
                  <c:v>11.255969047546387</c:v>
                </c:pt>
                <c:pt idx="35">
                  <c:v>10.983952522277832</c:v>
                </c:pt>
                <c:pt idx="36">
                  <c:v>10.952237129211426</c:v>
                </c:pt>
                <c:pt idx="37">
                  <c:v>9.8899755477905273</c:v>
                </c:pt>
                <c:pt idx="38">
                  <c:v>9.4075660705566406</c:v>
                </c:pt>
                <c:pt idx="39">
                  <c:v>8.671198844909668</c:v>
                </c:pt>
                <c:pt idx="40">
                  <c:v>8.7271757125854492</c:v>
                </c:pt>
                <c:pt idx="41">
                  <c:v>8.5352745056152344</c:v>
                </c:pt>
                <c:pt idx="42">
                  <c:v>7.9436182975769043</c:v>
                </c:pt>
                <c:pt idx="43">
                  <c:v>7.554558277130127</c:v>
                </c:pt>
                <c:pt idx="44">
                  <c:v>7.3691582679748535</c:v>
                </c:pt>
                <c:pt idx="45">
                  <c:v>7.4121613502502441</c:v>
                </c:pt>
                <c:pt idx="46">
                  <c:v>7.4071507453918457</c:v>
                </c:pt>
                <c:pt idx="47">
                  <c:v>7.0488071441650391</c:v>
                </c:pt>
                <c:pt idx="48">
                  <c:v>7.5805158615112305</c:v>
                </c:pt>
                <c:pt idx="49">
                  <c:v>8.3059825897216797</c:v>
                </c:pt>
                <c:pt idx="50">
                  <c:v>8.4009952545166016</c:v>
                </c:pt>
                <c:pt idx="51">
                  <c:v>8.8331212997436523</c:v>
                </c:pt>
                <c:pt idx="52">
                  <c:v>9.6934528350830078</c:v>
                </c:pt>
                <c:pt idx="53">
                  <c:v>9.9180793762207031</c:v>
                </c:pt>
                <c:pt idx="54">
                  <c:v>9.5151252746582031</c:v>
                </c:pt>
                <c:pt idx="55">
                  <c:v>9.6044158935546875</c:v>
                </c:pt>
                <c:pt idx="56">
                  <c:v>9.4086971282958984</c:v>
                </c:pt>
                <c:pt idx="57">
                  <c:v>9.3345861434936523</c:v>
                </c:pt>
                <c:pt idx="58">
                  <c:v>9.4840459823608398</c:v>
                </c:pt>
                <c:pt idx="59">
                  <c:v>9.5244989395141602</c:v>
                </c:pt>
                <c:pt idx="60">
                  <c:v>9.5923624038696289</c:v>
                </c:pt>
                <c:pt idx="61">
                  <c:v>9.4263820648193359</c:v>
                </c:pt>
                <c:pt idx="62">
                  <c:v>9.5772056579589844</c:v>
                </c:pt>
                <c:pt idx="63">
                  <c:v>9.6246500015258789</c:v>
                </c:pt>
                <c:pt idx="64">
                  <c:v>9.7986831665039062</c:v>
                </c:pt>
                <c:pt idx="65">
                  <c:v>9.8747444152832031</c:v>
                </c:pt>
                <c:pt idx="66">
                  <c:v>11.009392738342285</c:v>
                </c:pt>
                <c:pt idx="67">
                  <c:v>11.517715454101563</c:v>
                </c:pt>
                <c:pt idx="68">
                  <c:v>12.19559383392334</c:v>
                </c:pt>
                <c:pt idx="69">
                  <c:v>12.114891052246094</c:v>
                </c:pt>
                <c:pt idx="70">
                  <c:v>12.14463996887207</c:v>
                </c:pt>
                <c:pt idx="71">
                  <c:v>12.150989532470703</c:v>
                </c:pt>
                <c:pt idx="72">
                  <c:v>11.408833503723145</c:v>
                </c:pt>
                <c:pt idx="73">
                  <c:v>11.12490177154541</c:v>
                </c:pt>
                <c:pt idx="74">
                  <c:v>11.270022392272949</c:v>
                </c:pt>
                <c:pt idx="75">
                  <c:v>11.563960075378418</c:v>
                </c:pt>
                <c:pt idx="76">
                  <c:v>12.010295867919922</c:v>
                </c:pt>
                <c:pt idx="77">
                  <c:v>11.614229202270508</c:v>
                </c:pt>
                <c:pt idx="78">
                  <c:v>11.194583892822266</c:v>
                </c:pt>
                <c:pt idx="79">
                  <c:v>11.48021125793457</c:v>
                </c:pt>
                <c:pt idx="80">
                  <c:v>11.535954475402832</c:v>
                </c:pt>
                <c:pt idx="81">
                  <c:v>11.444490432739258</c:v>
                </c:pt>
                <c:pt idx="82">
                  <c:v>11.459497451782227</c:v>
                </c:pt>
                <c:pt idx="83">
                  <c:v>11.170493125915527</c:v>
                </c:pt>
                <c:pt idx="84">
                  <c:v>11.042549133300781</c:v>
                </c:pt>
                <c:pt idx="85">
                  <c:v>11.438623428344727</c:v>
                </c:pt>
                <c:pt idx="86">
                  <c:v>11.793538093566895</c:v>
                </c:pt>
                <c:pt idx="87">
                  <c:v>11.711629867553711</c:v>
                </c:pt>
                <c:pt idx="88">
                  <c:v>11.581408500671387</c:v>
                </c:pt>
                <c:pt idx="89">
                  <c:v>11.103898048400879</c:v>
                </c:pt>
                <c:pt idx="90">
                  <c:v>10.652786254882813</c:v>
                </c:pt>
                <c:pt idx="91">
                  <c:v>10.182868957519531</c:v>
                </c:pt>
                <c:pt idx="92">
                  <c:v>9.6046485900878906</c:v>
                </c:pt>
                <c:pt idx="93">
                  <c:v>9.0020036697387695</c:v>
                </c:pt>
                <c:pt idx="94">
                  <c:v>8.8238935470581055</c:v>
                </c:pt>
                <c:pt idx="95">
                  <c:v>8.9741296768188477</c:v>
                </c:pt>
                <c:pt idx="96">
                  <c:v>8.8959007263183594</c:v>
                </c:pt>
                <c:pt idx="97">
                  <c:v>8.4882469177246094</c:v>
                </c:pt>
                <c:pt idx="98">
                  <c:v>8.6238546371459961</c:v>
                </c:pt>
                <c:pt idx="99">
                  <c:v>8.8179035186767578</c:v>
                </c:pt>
                <c:pt idx="100">
                  <c:v>9.3304243087768555</c:v>
                </c:pt>
                <c:pt idx="101">
                  <c:v>9.9837274551391602</c:v>
                </c:pt>
                <c:pt idx="102">
                  <c:v>9.8224992752075195</c:v>
                </c:pt>
                <c:pt idx="103">
                  <c:v>10.122417449951172</c:v>
                </c:pt>
                <c:pt idx="104">
                  <c:v>10.613359451293945</c:v>
                </c:pt>
                <c:pt idx="105">
                  <c:v>9.9374828338623047</c:v>
                </c:pt>
                <c:pt idx="106">
                  <c:v>10.073551177978516</c:v>
                </c:pt>
                <c:pt idx="107">
                  <c:v>9.7316570281982422</c:v>
                </c:pt>
                <c:pt idx="108">
                  <c:v>10.19336986541748</c:v>
                </c:pt>
                <c:pt idx="109">
                  <c:v>10.135580062866211</c:v>
                </c:pt>
                <c:pt idx="110">
                  <c:v>10.582760810852051</c:v>
                </c:pt>
                <c:pt idx="111">
                  <c:v>10.584137916564941</c:v>
                </c:pt>
                <c:pt idx="112">
                  <c:v>10.168577194213867</c:v>
                </c:pt>
                <c:pt idx="113">
                  <c:v>10.047688484191895</c:v>
                </c:pt>
                <c:pt idx="114">
                  <c:v>10.491719245910645</c:v>
                </c:pt>
                <c:pt idx="115">
                  <c:v>9.6023492813110352</c:v>
                </c:pt>
                <c:pt idx="116">
                  <c:v>9.2338581085205078</c:v>
                </c:pt>
                <c:pt idx="117">
                  <c:v>9.3151006698608398</c:v>
                </c:pt>
                <c:pt idx="118">
                  <c:v>9.1610403060913086</c:v>
                </c:pt>
                <c:pt idx="119">
                  <c:v>8.7806634902954102</c:v>
                </c:pt>
                <c:pt idx="120">
                  <c:v>8.2349405288696289</c:v>
                </c:pt>
                <c:pt idx="121">
                  <c:v>8.2947769165039062</c:v>
                </c:pt>
                <c:pt idx="122">
                  <c:v>8.2854452133178711</c:v>
                </c:pt>
                <c:pt idx="123">
                  <c:v>8.3935432434082031</c:v>
                </c:pt>
                <c:pt idx="124">
                  <c:v>8.6308412551879883</c:v>
                </c:pt>
                <c:pt idx="125">
                  <c:v>8.4510831832885742</c:v>
                </c:pt>
                <c:pt idx="126">
                  <c:v>8.3146705627441406</c:v>
                </c:pt>
                <c:pt idx="127">
                  <c:v>8.8902816772460937</c:v>
                </c:pt>
                <c:pt idx="128">
                  <c:v>8.9568300247192383</c:v>
                </c:pt>
                <c:pt idx="129">
                  <c:v>8.641545295715332</c:v>
                </c:pt>
                <c:pt idx="130">
                  <c:v>8.4910726547241211</c:v>
                </c:pt>
                <c:pt idx="131">
                  <c:v>9.1421623229980469</c:v>
                </c:pt>
                <c:pt idx="132">
                  <c:v>9.3165435791015625</c:v>
                </c:pt>
                <c:pt idx="133">
                  <c:v>9.0981464385986328</c:v>
                </c:pt>
                <c:pt idx="134">
                  <c:v>9.447357177734375</c:v>
                </c:pt>
                <c:pt idx="135">
                  <c:v>9.2860136032104492</c:v>
                </c:pt>
                <c:pt idx="136">
                  <c:v>9.458561897277832</c:v>
                </c:pt>
                <c:pt idx="137">
                  <c:v>10.231637954711914</c:v>
                </c:pt>
                <c:pt idx="138">
                  <c:v>9.6399726867675781</c:v>
                </c:pt>
                <c:pt idx="139">
                  <c:v>9.4200992584228516</c:v>
                </c:pt>
                <c:pt idx="140">
                  <c:v>9.7066774368286133</c:v>
                </c:pt>
                <c:pt idx="141">
                  <c:v>10.022383689880371</c:v>
                </c:pt>
                <c:pt idx="142">
                  <c:v>10.056789398193359</c:v>
                </c:pt>
                <c:pt idx="143">
                  <c:v>9.7027549743652344</c:v>
                </c:pt>
                <c:pt idx="144">
                  <c:v>10.048736572265625</c:v>
                </c:pt>
                <c:pt idx="145">
                  <c:v>9.6832265853881836</c:v>
                </c:pt>
                <c:pt idx="146">
                  <c:v>9.2118301391601562</c:v>
                </c:pt>
                <c:pt idx="147">
                  <c:v>9.1461734771728516</c:v>
                </c:pt>
                <c:pt idx="148">
                  <c:v>9.2027673721313477</c:v>
                </c:pt>
                <c:pt idx="149">
                  <c:v>9.4176425933837891</c:v>
                </c:pt>
                <c:pt idx="150">
                  <c:v>9.8666315078735352</c:v>
                </c:pt>
                <c:pt idx="151">
                  <c:v>9.6671600341796875</c:v>
                </c:pt>
                <c:pt idx="152">
                  <c:v>9.5549211502075195</c:v>
                </c:pt>
                <c:pt idx="153">
                  <c:v>9.7721166610717773</c:v>
                </c:pt>
                <c:pt idx="154">
                  <c:v>9.7886734008789062</c:v>
                </c:pt>
                <c:pt idx="155">
                  <c:v>9.1748218536376953</c:v>
                </c:pt>
                <c:pt idx="156">
                  <c:v>8.8037223815917969</c:v>
                </c:pt>
                <c:pt idx="157">
                  <c:v>8.645777702331543</c:v>
                </c:pt>
                <c:pt idx="158">
                  <c:v>8.3868799209594727</c:v>
                </c:pt>
              </c:numCache>
            </c:numRef>
          </c:val>
          <c:smooth val="0"/>
          <c:extLst xmlns:c16r2="http://schemas.microsoft.com/office/drawing/2015/06/chart">
            <c:ext xmlns:c16="http://schemas.microsoft.com/office/drawing/2014/chart" uri="{C3380CC4-5D6E-409C-BE32-E72D297353CC}">
              <c16:uniqueId val="{00000002-31D5-4598-A480-94A94FAB0649}"/>
            </c:ext>
          </c:extLst>
        </c:ser>
        <c:ser>
          <c:idx val="3"/>
          <c:order val="3"/>
          <c:tx>
            <c:strRef>
              <c:f>'G37'!$E$1:$E$2</c:f>
              <c:strCache>
                <c:ptCount val="1"/>
                <c:pt idx="0">
                  <c:v>Cost of equity Spain</c:v>
                </c:pt>
              </c:strCache>
            </c:strRef>
          </c:tx>
          <c:spPr>
            <a:ln>
              <a:solidFill>
                <a:srgbClr val="BE73AF"/>
              </a:solidFill>
            </a:ln>
          </c:spPr>
          <c:marker>
            <c:symbol val="none"/>
          </c:marker>
          <c:cat>
            <c:numRef>
              <c:f>'G37'!$A$3:$A$161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'G37'!$E$3:$E$161</c:f>
              <c:numCache>
                <c:formatCode>General</c:formatCode>
                <c:ptCount val="159"/>
                <c:pt idx="0">
                  <c:v>9.7111330032348633</c:v>
                </c:pt>
                <c:pt idx="1">
                  <c:v>10.039405822753906</c:v>
                </c:pt>
                <c:pt idx="2">
                  <c:v>9.919743537902832</c:v>
                </c:pt>
                <c:pt idx="3">
                  <c:v>9.8644390106201172</c:v>
                </c:pt>
                <c:pt idx="4">
                  <c:v>10.475051879882812</c:v>
                </c:pt>
                <c:pt idx="5">
                  <c:v>10.461129188537598</c:v>
                </c:pt>
                <c:pt idx="6">
                  <c:v>10.323914527893066</c:v>
                </c:pt>
                <c:pt idx="7">
                  <c:v>10.178617477416992</c:v>
                </c:pt>
                <c:pt idx="8">
                  <c:v>9.9398212432861328</c:v>
                </c:pt>
                <c:pt idx="9">
                  <c:v>9.6850414276123047</c:v>
                </c:pt>
                <c:pt idx="10">
                  <c:v>9.8947916030883789</c:v>
                </c:pt>
                <c:pt idx="11">
                  <c:v>10.038694381713867</c:v>
                </c:pt>
                <c:pt idx="12">
                  <c:v>10.095233917236328</c:v>
                </c:pt>
                <c:pt idx="13">
                  <c:v>10.466575622558594</c:v>
                </c:pt>
                <c:pt idx="14">
                  <c:v>10.493163108825684</c:v>
                </c:pt>
                <c:pt idx="15">
                  <c:v>9.8756256103515625</c:v>
                </c:pt>
                <c:pt idx="16">
                  <c:v>9.9566984176635742</c:v>
                </c:pt>
                <c:pt idx="17">
                  <c:v>10.366205215454102</c:v>
                </c:pt>
                <c:pt idx="18">
                  <c:v>10.346872329711914</c:v>
                </c:pt>
                <c:pt idx="19">
                  <c:v>10.454771995544434</c:v>
                </c:pt>
                <c:pt idx="20">
                  <c:v>10.850019454956055</c:v>
                </c:pt>
                <c:pt idx="21">
                  <c:v>10.842972755432129</c:v>
                </c:pt>
                <c:pt idx="22">
                  <c:v>10.710326194763184</c:v>
                </c:pt>
                <c:pt idx="23">
                  <c:v>10.878952980041504</c:v>
                </c:pt>
                <c:pt idx="24">
                  <c:v>12.345461845397949</c:v>
                </c:pt>
                <c:pt idx="25">
                  <c:v>12.399593353271484</c:v>
                </c:pt>
                <c:pt idx="26">
                  <c:v>12.082564353942871</c:v>
                </c:pt>
                <c:pt idx="27">
                  <c:v>11.895791053771973</c:v>
                </c:pt>
                <c:pt idx="28">
                  <c:v>12.001909255981445</c:v>
                </c:pt>
                <c:pt idx="29">
                  <c:v>12.421142578125</c:v>
                </c:pt>
                <c:pt idx="30">
                  <c:v>13.279145240783691</c:v>
                </c:pt>
                <c:pt idx="31">
                  <c:v>13.15632438659668</c:v>
                </c:pt>
                <c:pt idx="32">
                  <c:v>12.942675590515137</c:v>
                </c:pt>
                <c:pt idx="33">
                  <c:v>13.872119903564453</c:v>
                </c:pt>
                <c:pt idx="34">
                  <c:v>13.015497207641602</c:v>
                </c:pt>
                <c:pt idx="35">
                  <c:v>12.755351066589355</c:v>
                </c:pt>
                <c:pt idx="36">
                  <c:v>12.670892715454102</c:v>
                </c:pt>
                <c:pt idx="37">
                  <c:v>11.242031097412109</c:v>
                </c:pt>
                <c:pt idx="38">
                  <c:v>10.489035606384277</c:v>
                </c:pt>
                <c:pt idx="39">
                  <c:v>9.5121269226074219</c:v>
                </c:pt>
                <c:pt idx="40">
                  <c:v>9.5366048812866211</c:v>
                </c:pt>
                <c:pt idx="41">
                  <c:v>9.3066377639770508</c:v>
                </c:pt>
                <c:pt idx="42">
                  <c:v>8.5853748321533203</c:v>
                </c:pt>
                <c:pt idx="43">
                  <c:v>8.133173942565918</c:v>
                </c:pt>
                <c:pt idx="44">
                  <c:v>7.9027876853942871</c:v>
                </c:pt>
                <c:pt idx="45">
                  <c:v>7.78839111328125</c:v>
                </c:pt>
                <c:pt idx="46">
                  <c:v>7.6477551460266113</c:v>
                </c:pt>
                <c:pt idx="47">
                  <c:v>7.1152687072753906</c:v>
                </c:pt>
                <c:pt idx="48">
                  <c:v>7.5354132652282715</c:v>
                </c:pt>
                <c:pt idx="49">
                  <c:v>8.0398035049438477</c:v>
                </c:pt>
                <c:pt idx="50">
                  <c:v>8.5604972839355469</c:v>
                </c:pt>
                <c:pt idx="51">
                  <c:v>9.135554313659668</c:v>
                </c:pt>
                <c:pt idx="52">
                  <c:v>10.375699996948242</c:v>
                </c:pt>
                <c:pt idx="53">
                  <c:v>10.692090034484863</c:v>
                </c:pt>
                <c:pt idx="54">
                  <c:v>10.266425132751465</c:v>
                </c:pt>
                <c:pt idx="55">
                  <c:v>10.509037971496582</c:v>
                </c:pt>
                <c:pt idx="56">
                  <c:v>10.195169448852539</c:v>
                </c:pt>
                <c:pt idx="57">
                  <c:v>10.134480476379395</c:v>
                </c:pt>
                <c:pt idx="58">
                  <c:v>10.430853843688965</c:v>
                </c:pt>
                <c:pt idx="59">
                  <c:v>10.508259773254395</c:v>
                </c:pt>
                <c:pt idx="60">
                  <c:v>10.423124313354492</c:v>
                </c:pt>
                <c:pt idx="61">
                  <c:v>10.093093872070312</c:v>
                </c:pt>
                <c:pt idx="62">
                  <c:v>10.078523635864258</c:v>
                </c:pt>
                <c:pt idx="63">
                  <c:v>9.9622364044189453</c:v>
                </c:pt>
                <c:pt idx="64">
                  <c:v>9.800262451171875</c:v>
                </c:pt>
                <c:pt idx="65">
                  <c:v>9.8830385208129883</c:v>
                </c:pt>
                <c:pt idx="66">
                  <c:v>11.094889640808105</c:v>
                </c:pt>
                <c:pt idx="67">
                  <c:v>11.410440444946289</c:v>
                </c:pt>
                <c:pt idx="68">
                  <c:v>11.822867393493652</c:v>
                </c:pt>
                <c:pt idx="69">
                  <c:v>11.585000038146973</c:v>
                </c:pt>
                <c:pt idx="70">
                  <c:v>11.691408157348633</c:v>
                </c:pt>
                <c:pt idx="71">
                  <c:v>11.701540946960449</c:v>
                </c:pt>
                <c:pt idx="72">
                  <c:v>11.033834457397461</c:v>
                </c:pt>
                <c:pt idx="73">
                  <c:v>10.732609748840332</c:v>
                </c:pt>
                <c:pt idx="74">
                  <c:v>10.808218955993652</c:v>
                </c:pt>
                <c:pt idx="75">
                  <c:v>11.091842651367188</c:v>
                </c:pt>
                <c:pt idx="76">
                  <c:v>11.430455207824707</c:v>
                </c:pt>
                <c:pt idx="77">
                  <c:v>10.944018363952637</c:v>
                </c:pt>
                <c:pt idx="78">
                  <c:v>10.511805534362793</c:v>
                </c:pt>
                <c:pt idx="79">
                  <c:v>10.910406112670898</c:v>
                </c:pt>
                <c:pt idx="80">
                  <c:v>11.112945556640625</c:v>
                </c:pt>
                <c:pt idx="81">
                  <c:v>11.222891807556152</c:v>
                </c:pt>
                <c:pt idx="82">
                  <c:v>11.281703948974609</c:v>
                </c:pt>
                <c:pt idx="83">
                  <c:v>11.134886741638184</c:v>
                </c:pt>
                <c:pt idx="84">
                  <c:v>10.957003593444824</c:v>
                </c:pt>
                <c:pt idx="85">
                  <c:v>11.22901439666748</c:v>
                </c:pt>
                <c:pt idx="86">
                  <c:v>11.50739574432373</c:v>
                </c:pt>
                <c:pt idx="87">
                  <c:v>11.511137962341309</c:v>
                </c:pt>
                <c:pt idx="88">
                  <c:v>11.394918441772461</c:v>
                </c:pt>
                <c:pt idx="89">
                  <c:v>11.406076431274414</c:v>
                </c:pt>
                <c:pt idx="90">
                  <c:v>10.891277313232422</c:v>
                </c:pt>
                <c:pt idx="91">
                  <c:v>10.415717124938965</c:v>
                </c:pt>
                <c:pt idx="92">
                  <c:v>9.7338991165161133</c:v>
                </c:pt>
                <c:pt idx="93">
                  <c:v>9.2212028503417969</c:v>
                </c:pt>
                <c:pt idx="94">
                  <c:v>9.1981878280639648</c:v>
                </c:pt>
                <c:pt idx="95">
                  <c:v>9.0936870574951172</c:v>
                </c:pt>
                <c:pt idx="96">
                  <c:v>9.3380136489868164</c:v>
                </c:pt>
                <c:pt idx="97">
                  <c:v>9.0061750411987305</c:v>
                </c:pt>
                <c:pt idx="98">
                  <c:v>9.048029899597168</c:v>
                </c:pt>
                <c:pt idx="99">
                  <c:v>8.8732318878173828</c:v>
                </c:pt>
                <c:pt idx="100">
                  <c:v>9.5891542434692383</c:v>
                </c:pt>
                <c:pt idx="101">
                  <c:v>10.175551414489746</c:v>
                </c:pt>
                <c:pt idx="102">
                  <c:v>9.8935165405273437</c:v>
                </c:pt>
                <c:pt idx="103">
                  <c:v>9.9261951446533203</c:v>
                </c:pt>
                <c:pt idx="104">
                  <c:v>10.324209213256836</c:v>
                </c:pt>
                <c:pt idx="105">
                  <c:v>9.8283605575561523</c:v>
                </c:pt>
                <c:pt idx="106">
                  <c:v>9.901301383972168</c:v>
                </c:pt>
                <c:pt idx="107">
                  <c:v>9.8712472915649414</c:v>
                </c:pt>
                <c:pt idx="108">
                  <c:v>9.6882286071777344</c:v>
                </c:pt>
                <c:pt idx="109">
                  <c:v>9.6176137924194336</c:v>
                </c:pt>
                <c:pt idx="110">
                  <c:v>9.9103765487670898</c:v>
                </c:pt>
                <c:pt idx="111">
                  <c:v>9.8320417404174805</c:v>
                </c:pt>
                <c:pt idx="112">
                  <c:v>9.4322357177734375</c:v>
                </c:pt>
                <c:pt idx="113">
                  <c:v>9.3503150939941406</c:v>
                </c:pt>
                <c:pt idx="114">
                  <c:v>9.5397415161132812</c:v>
                </c:pt>
                <c:pt idx="115">
                  <c:v>8.7074241638183594</c:v>
                </c:pt>
                <c:pt idx="116">
                  <c:v>8.3598232269287109</c:v>
                </c:pt>
                <c:pt idx="117">
                  <c:v>8.4210920333862305</c:v>
                </c:pt>
                <c:pt idx="118">
                  <c:v>8.257537841796875</c:v>
                </c:pt>
                <c:pt idx="119">
                  <c:v>7.8782453536987305</c:v>
                </c:pt>
                <c:pt idx="120">
                  <c:v>7.4663286209106445</c:v>
                </c:pt>
                <c:pt idx="121">
                  <c:v>7.293602466583252</c:v>
                </c:pt>
                <c:pt idx="122">
                  <c:v>7.2898306846618652</c:v>
                </c:pt>
                <c:pt idx="123">
                  <c:v>7.3896231651306152</c:v>
                </c:pt>
                <c:pt idx="124">
                  <c:v>7.6276817321777344</c:v>
                </c:pt>
                <c:pt idx="125">
                  <c:v>7.7728080749511719</c:v>
                </c:pt>
                <c:pt idx="126">
                  <c:v>7.8015518188476563</c:v>
                </c:pt>
                <c:pt idx="127">
                  <c:v>8.3840246200561523</c:v>
                </c:pt>
                <c:pt idx="128">
                  <c:v>8.5946826934814453</c:v>
                </c:pt>
                <c:pt idx="129">
                  <c:v>8.2942848205566406</c:v>
                </c:pt>
                <c:pt idx="130">
                  <c:v>8.1399602890014648</c:v>
                </c:pt>
                <c:pt idx="131">
                  <c:v>8.5224761962890625</c:v>
                </c:pt>
                <c:pt idx="132">
                  <c:v>8.6812143325805664</c:v>
                </c:pt>
                <c:pt idx="133">
                  <c:v>8.8681364059448242</c:v>
                </c:pt>
                <c:pt idx="134">
                  <c:v>9.3827142715454102</c:v>
                </c:pt>
                <c:pt idx="135">
                  <c:v>9.1707057952880859</c:v>
                </c:pt>
                <c:pt idx="136">
                  <c:v>9.3129997253417969</c:v>
                </c:pt>
                <c:pt idx="137">
                  <c:v>9.0470552444458008</c:v>
                </c:pt>
                <c:pt idx="138">
                  <c:v>8.7209329605102539</c:v>
                </c:pt>
                <c:pt idx="139">
                  <c:v>8.6347246170043945</c:v>
                </c:pt>
                <c:pt idx="140">
                  <c:v>8.9775896072387695</c:v>
                </c:pt>
                <c:pt idx="141">
                  <c:v>9.0742731094360352</c:v>
                </c:pt>
                <c:pt idx="142">
                  <c:v>9.3088893890380859</c:v>
                </c:pt>
                <c:pt idx="143">
                  <c:v>9.0389928817749023</c:v>
                </c:pt>
                <c:pt idx="144">
                  <c:v>9.4640350341796875</c:v>
                </c:pt>
                <c:pt idx="145">
                  <c:v>8.8233432769775391</c:v>
                </c:pt>
                <c:pt idx="146">
                  <c:v>8.416264533996582</c:v>
                </c:pt>
                <c:pt idx="147">
                  <c:v>8.5248117446899414</c:v>
                </c:pt>
                <c:pt idx="148">
                  <c:v>8.3787050247192383</c:v>
                </c:pt>
                <c:pt idx="149">
                  <c:v>8.3859825134277344</c:v>
                </c:pt>
                <c:pt idx="150">
                  <c:v>8.4210443496704102</c:v>
                </c:pt>
                <c:pt idx="151">
                  <c:v>8.2250823974609375</c:v>
                </c:pt>
                <c:pt idx="152">
                  <c:v>8.1605100631713867</c:v>
                </c:pt>
                <c:pt idx="153">
                  <c:v>8.4136257171630859</c:v>
                </c:pt>
                <c:pt idx="154">
                  <c:v>8.3092861175537109</c:v>
                </c:pt>
                <c:pt idx="155">
                  <c:v>8.173680305480957</c:v>
                </c:pt>
                <c:pt idx="156">
                  <c:v>8.0477390289306641</c:v>
                </c:pt>
                <c:pt idx="157">
                  <c:v>8.0064697265625</c:v>
                </c:pt>
                <c:pt idx="158">
                  <c:v>7.9734630584716797</c:v>
                </c:pt>
              </c:numCache>
            </c:numRef>
          </c:val>
          <c:smooth val="0"/>
          <c:extLst xmlns:c16r2="http://schemas.microsoft.com/office/drawing/2015/06/chart">
            <c:ext xmlns:c16="http://schemas.microsoft.com/office/drawing/2014/chart" uri="{C3380CC4-5D6E-409C-BE32-E72D297353CC}">
              <c16:uniqueId val="{00000003-31D5-4598-A480-94A94FAB0649}"/>
            </c:ext>
          </c:extLst>
        </c:ser>
        <c:ser>
          <c:idx val="4"/>
          <c:order val="4"/>
          <c:tx>
            <c:strRef>
              <c:f>'G37'!$F$1:$F$2</c:f>
              <c:strCache>
                <c:ptCount val="1"/>
                <c:pt idx="0">
                  <c:v>  10-year Bund</c:v>
                </c:pt>
              </c:strCache>
            </c:strRef>
          </c:tx>
          <c:spPr>
            <a:ln>
              <a:solidFill>
                <a:srgbClr val="64B43C"/>
              </a:solidFill>
            </a:ln>
          </c:spPr>
          <c:marker>
            <c:symbol val="none"/>
          </c:marker>
          <c:cat>
            <c:numRef>
              <c:f>'G37'!$A$3:$A$161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'G37'!$F$3:$F$161</c:f>
              <c:numCache>
                <c:formatCode>General</c:formatCode>
                <c:ptCount val="159"/>
                <c:pt idx="0">
                  <c:v>3.34</c:v>
                </c:pt>
                <c:pt idx="1">
                  <c:v>3.48</c:v>
                </c:pt>
                <c:pt idx="2">
                  <c:v>3.66</c:v>
                </c:pt>
                <c:pt idx="3">
                  <c:v>3.92</c:v>
                </c:pt>
                <c:pt idx="4">
                  <c:v>3.97</c:v>
                </c:pt>
                <c:pt idx="5">
                  <c:v>3.99</c:v>
                </c:pt>
                <c:pt idx="6">
                  <c:v>4.0199999999999996</c:v>
                </c:pt>
                <c:pt idx="7">
                  <c:v>3.88</c:v>
                </c:pt>
                <c:pt idx="8">
                  <c:v>3.76</c:v>
                </c:pt>
                <c:pt idx="9">
                  <c:v>3.79</c:v>
                </c:pt>
                <c:pt idx="10">
                  <c:v>3.72</c:v>
                </c:pt>
                <c:pt idx="11">
                  <c:v>3.8</c:v>
                </c:pt>
                <c:pt idx="12">
                  <c:v>4.0199999999999996</c:v>
                </c:pt>
                <c:pt idx="13">
                  <c:v>4.05</c:v>
                </c:pt>
                <c:pt idx="14">
                  <c:v>3.95</c:v>
                </c:pt>
                <c:pt idx="15">
                  <c:v>4.1500000000000004</c:v>
                </c:pt>
                <c:pt idx="16">
                  <c:v>4.28</c:v>
                </c:pt>
                <c:pt idx="17">
                  <c:v>4.58</c:v>
                </c:pt>
                <c:pt idx="18">
                  <c:v>4.51</c:v>
                </c:pt>
                <c:pt idx="19">
                  <c:v>4.3</c:v>
                </c:pt>
                <c:pt idx="20">
                  <c:v>4.24</c:v>
                </c:pt>
                <c:pt idx="21">
                  <c:v>4.29</c:v>
                </c:pt>
                <c:pt idx="22">
                  <c:v>4.0999999999999996</c:v>
                </c:pt>
                <c:pt idx="23">
                  <c:v>4.2699999999999996</c:v>
                </c:pt>
                <c:pt idx="24">
                  <c:v>4.04</c:v>
                </c:pt>
                <c:pt idx="25">
                  <c:v>3.96</c:v>
                </c:pt>
                <c:pt idx="26">
                  <c:v>3.8</c:v>
                </c:pt>
                <c:pt idx="27">
                  <c:v>4.05</c:v>
                </c:pt>
                <c:pt idx="28">
                  <c:v>4.2</c:v>
                </c:pt>
                <c:pt idx="29">
                  <c:v>4.53</c:v>
                </c:pt>
                <c:pt idx="30">
                  <c:v>4.5</c:v>
                </c:pt>
                <c:pt idx="31">
                  <c:v>4.21</c:v>
                </c:pt>
                <c:pt idx="32">
                  <c:v>4.0999999999999996</c:v>
                </c:pt>
                <c:pt idx="33">
                  <c:v>3.89</c:v>
                </c:pt>
                <c:pt idx="34">
                  <c:v>3.54</c:v>
                </c:pt>
                <c:pt idx="35">
                  <c:v>3.04</c:v>
                </c:pt>
                <c:pt idx="36">
                  <c:v>3.08</c:v>
                </c:pt>
                <c:pt idx="37">
                  <c:v>3.15</c:v>
                </c:pt>
                <c:pt idx="38">
                  <c:v>3.06</c:v>
                </c:pt>
                <c:pt idx="39">
                  <c:v>3.18</c:v>
                </c:pt>
                <c:pt idx="40">
                  <c:v>3.39</c:v>
                </c:pt>
                <c:pt idx="41">
                  <c:v>3.54</c:v>
                </c:pt>
                <c:pt idx="42">
                  <c:v>3.36</c:v>
                </c:pt>
                <c:pt idx="43">
                  <c:v>3.33</c:v>
                </c:pt>
                <c:pt idx="44">
                  <c:v>3.29</c:v>
                </c:pt>
                <c:pt idx="45">
                  <c:v>3.23</c:v>
                </c:pt>
                <c:pt idx="46">
                  <c:v>3.24</c:v>
                </c:pt>
                <c:pt idx="47">
                  <c:v>3.22</c:v>
                </c:pt>
                <c:pt idx="48">
                  <c:v>3.29</c:v>
                </c:pt>
                <c:pt idx="49">
                  <c:v>3.19</c:v>
                </c:pt>
                <c:pt idx="50">
                  <c:v>3.12</c:v>
                </c:pt>
                <c:pt idx="51">
                  <c:v>3.08</c:v>
                </c:pt>
                <c:pt idx="52">
                  <c:v>2.75</c:v>
                </c:pt>
                <c:pt idx="53">
                  <c:v>2.63</c:v>
                </c:pt>
                <c:pt idx="54">
                  <c:v>2.65</c:v>
                </c:pt>
                <c:pt idx="55">
                  <c:v>2.36</c:v>
                </c:pt>
                <c:pt idx="56">
                  <c:v>2.33</c:v>
                </c:pt>
                <c:pt idx="57">
                  <c:v>2.37</c:v>
                </c:pt>
                <c:pt idx="58">
                  <c:v>2.5499999999999998</c:v>
                </c:pt>
                <c:pt idx="59">
                  <c:v>2.9</c:v>
                </c:pt>
                <c:pt idx="60">
                  <c:v>3.04</c:v>
                </c:pt>
                <c:pt idx="61">
                  <c:v>3.22</c:v>
                </c:pt>
                <c:pt idx="62">
                  <c:v>3.24</c:v>
                </c:pt>
                <c:pt idx="63">
                  <c:v>3.35</c:v>
                </c:pt>
                <c:pt idx="64">
                  <c:v>3.08</c:v>
                </c:pt>
                <c:pt idx="65">
                  <c:v>2.98</c:v>
                </c:pt>
                <c:pt idx="66">
                  <c:v>2.79</c:v>
                </c:pt>
                <c:pt idx="67">
                  <c:v>2.25</c:v>
                </c:pt>
                <c:pt idx="68">
                  <c:v>1.87</c:v>
                </c:pt>
                <c:pt idx="69">
                  <c:v>2.04</c:v>
                </c:pt>
                <c:pt idx="70">
                  <c:v>1.93</c:v>
                </c:pt>
                <c:pt idx="71">
                  <c:v>1.98</c:v>
                </c:pt>
                <c:pt idx="72">
                  <c:v>1.86</c:v>
                </c:pt>
                <c:pt idx="73">
                  <c:v>1.9</c:v>
                </c:pt>
                <c:pt idx="74">
                  <c:v>1.88</c:v>
                </c:pt>
                <c:pt idx="75">
                  <c:v>1.67</c:v>
                </c:pt>
                <c:pt idx="76">
                  <c:v>1.39</c:v>
                </c:pt>
                <c:pt idx="77">
                  <c:v>1.43</c:v>
                </c:pt>
                <c:pt idx="78">
                  <c:v>1.31</c:v>
                </c:pt>
                <c:pt idx="79">
                  <c:v>1.42</c:v>
                </c:pt>
                <c:pt idx="80">
                  <c:v>1.52</c:v>
                </c:pt>
                <c:pt idx="81">
                  <c:v>1.52</c:v>
                </c:pt>
                <c:pt idx="82">
                  <c:v>1.39</c:v>
                </c:pt>
                <c:pt idx="83">
                  <c:v>1.36</c:v>
                </c:pt>
                <c:pt idx="84">
                  <c:v>1.53</c:v>
                </c:pt>
                <c:pt idx="85">
                  <c:v>1.6</c:v>
                </c:pt>
                <c:pt idx="86">
                  <c:v>1.41</c:v>
                </c:pt>
                <c:pt idx="87">
                  <c:v>1.25</c:v>
                </c:pt>
                <c:pt idx="88">
                  <c:v>1.36</c:v>
                </c:pt>
                <c:pt idx="89">
                  <c:v>1.62</c:v>
                </c:pt>
                <c:pt idx="90">
                  <c:v>1.62</c:v>
                </c:pt>
                <c:pt idx="91">
                  <c:v>1.8</c:v>
                </c:pt>
                <c:pt idx="92">
                  <c:v>1.92</c:v>
                </c:pt>
                <c:pt idx="93">
                  <c:v>1.81</c:v>
                </c:pt>
                <c:pt idx="94">
                  <c:v>1.72</c:v>
                </c:pt>
                <c:pt idx="95">
                  <c:v>1.85</c:v>
                </c:pt>
                <c:pt idx="96">
                  <c:v>1.79</c:v>
                </c:pt>
                <c:pt idx="97">
                  <c:v>1.65</c:v>
                </c:pt>
                <c:pt idx="98">
                  <c:v>1.59</c:v>
                </c:pt>
                <c:pt idx="99">
                  <c:v>1.53</c:v>
                </c:pt>
                <c:pt idx="100">
                  <c:v>1.4</c:v>
                </c:pt>
                <c:pt idx="101">
                  <c:v>1.35</c:v>
                </c:pt>
                <c:pt idx="102">
                  <c:v>1.2</c:v>
                </c:pt>
                <c:pt idx="103">
                  <c:v>1.02</c:v>
                </c:pt>
                <c:pt idx="104">
                  <c:v>0.97</c:v>
                </c:pt>
                <c:pt idx="105">
                  <c:v>0.83</c:v>
                </c:pt>
                <c:pt idx="106">
                  <c:v>0.8</c:v>
                </c:pt>
                <c:pt idx="107">
                  <c:v>0.64</c:v>
                </c:pt>
                <c:pt idx="108">
                  <c:v>0.42</c:v>
                </c:pt>
                <c:pt idx="109">
                  <c:v>0.35</c:v>
                </c:pt>
                <c:pt idx="110">
                  <c:v>0.26</c:v>
                </c:pt>
                <c:pt idx="111">
                  <c:v>0.16</c:v>
                </c:pt>
                <c:pt idx="112">
                  <c:v>0.57999999999999996</c:v>
                </c:pt>
                <c:pt idx="113">
                  <c:v>0.83</c:v>
                </c:pt>
                <c:pt idx="114">
                  <c:v>0.73</c:v>
                </c:pt>
                <c:pt idx="115">
                  <c:v>0.67</c:v>
                </c:pt>
                <c:pt idx="116">
                  <c:v>0.68</c:v>
                </c:pt>
                <c:pt idx="117">
                  <c:v>0.55000000000000004</c:v>
                </c:pt>
                <c:pt idx="118">
                  <c:v>0.55000000000000004</c:v>
                </c:pt>
                <c:pt idx="119">
                  <c:v>0.6</c:v>
                </c:pt>
                <c:pt idx="120">
                  <c:v>0.47</c:v>
                </c:pt>
                <c:pt idx="121">
                  <c:v>0.23</c:v>
                </c:pt>
                <c:pt idx="122">
                  <c:v>0.22</c:v>
                </c:pt>
                <c:pt idx="123">
                  <c:v>0.18</c:v>
                </c:pt>
                <c:pt idx="124">
                  <c:v>0.16</c:v>
                </c:pt>
                <c:pt idx="125">
                  <c:v>0.01</c:v>
                </c:pt>
                <c:pt idx="126">
                  <c:v>-0.12</c:v>
                </c:pt>
                <c:pt idx="127">
                  <c:v>-0.13</c:v>
                </c:pt>
                <c:pt idx="128">
                  <c:v>-0.12</c:v>
                </c:pt>
                <c:pt idx="129">
                  <c:v>-0.03</c:v>
                </c:pt>
                <c:pt idx="130">
                  <c:v>0.16</c:v>
                </c:pt>
                <c:pt idx="131">
                  <c:v>0.2</c:v>
                </c:pt>
                <c:pt idx="132">
                  <c:v>0.3</c:v>
                </c:pt>
                <c:pt idx="133">
                  <c:v>0.32</c:v>
                </c:pt>
                <c:pt idx="134">
                  <c:v>0.39</c:v>
                </c:pt>
                <c:pt idx="135">
                  <c:v>0.25</c:v>
                </c:pt>
                <c:pt idx="136">
                  <c:v>0.38</c:v>
                </c:pt>
                <c:pt idx="137">
                  <c:v>0.28999999999999998</c:v>
                </c:pt>
                <c:pt idx="138">
                  <c:v>0.5</c:v>
                </c:pt>
                <c:pt idx="139">
                  <c:v>0.35</c:v>
                </c:pt>
                <c:pt idx="140">
                  <c:v>0.41</c:v>
                </c:pt>
                <c:pt idx="141">
                  <c:v>0.43</c:v>
                </c:pt>
                <c:pt idx="142">
                  <c:v>0.37</c:v>
                </c:pt>
                <c:pt idx="143">
                  <c:v>0.35</c:v>
                </c:pt>
                <c:pt idx="144">
                  <c:v>0.51</c:v>
                </c:pt>
                <c:pt idx="145">
                  <c:v>0.67</c:v>
                </c:pt>
                <c:pt idx="146">
                  <c:v>0.57999999999999996</c:v>
                </c:pt>
                <c:pt idx="147">
                  <c:v>0.54</c:v>
                </c:pt>
                <c:pt idx="148">
                  <c:v>0.51</c:v>
                </c:pt>
                <c:pt idx="149">
                  <c:v>0.39</c:v>
                </c:pt>
                <c:pt idx="150">
                  <c:v>0.32</c:v>
                </c:pt>
                <c:pt idx="151">
                  <c:v>0.36</c:v>
                </c:pt>
                <c:pt idx="152">
                  <c:v>0.45</c:v>
                </c:pt>
                <c:pt idx="153">
                  <c:v>0.46</c:v>
                </c:pt>
                <c:pt idx="154">
                  <c:v>0.38</c:v>
                </c:pt>
                <c:pt idx="155">
                  <c:v>0.25</c:v>
                </c:pt>
                <c:pt idx="156">
                  <c:v>0.18</c:v>
                </c:pt>
                <c:pt idx="157">
                  <c:v>0.13</c:v>
                </c:pt>
                <c:pt idx="158">
                  <c:v>0.06</c:v>
                </c:pt>
              </c:numCache>
            </c:numRef>
          </c:val>
          <c:smooth val="0"/>
          <c:extLst xmlns:c16r2="http://schemas.microsoft.com/office/drawing/2015/06/chart">
            <c:ext xmlns:c16="http://schemas.microsoft.com/office/drawing/2014/chart" uri="{C3380CC4-5D6E-409C-BE32-E72D297353CC}">
              <c16:uniqueId val="{00000004-31D5-4598-A480-94A94FAB0649}"/>
            </c:ext>
          </c:extLst>
        </c:ser>
        <c:ser>
          <c:idx val="5"/>
          <c:order val="5"/>
          <c:tx>
            <c:strRef>
              <c:f>'G37'!$G$1:$G$2</c:f>
              <c:strCache>
                <c:ptCount val="1"/>
                <c:pt idx="0">
                  <c:v>Cost of borrowing for NFCs France</c:v>
                </c:pt>
              </c:strCache>
            </c:strRef>
          </c:tx>
          <c:spPr>
            <a:ln>
              <a:solidFill>
                <a:srgbClr val="00A0E1"/>
              </a:solidFill>
              <a:prstDash val="dash"/>
            </a:ln>
          </c:spPr>
          <c:marker>
            <c:symbol val="none"/>
          </c:marker>
          <c:cat>
            <c:numRef>
              <c:f>'G37'!$A$3:$A$161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'G37'!$G$3:$G$161</c:f>
              <c:numCache>
                <c:formatCode>General</c:formatCode>
                <c:ptCount val="159"/>
                <c:pt idx="0">
                  <c:v>3.32</c:v>
                </c:pt>
                <c:pt idx="1">
                  <c:v>3.54</c:v>
                </c:pt>
                <c:pt idx="2">
                  <c:v>3.67</c:v>
                </c:pt>
                <c:pt idx="3">
                  <c:v>3.8</c:v>
                </c:pt>
                <c:pt idx="4">
                  <c:v>3.79</c:v>
                </c:pt>
                <c:pt idx="5">
                  <c:v>3.88</c:v>
                </c:pt>
                <c:pt idx="6">
                  <c:v>4.0199999999999996</c:v>
                </c:pt>
                <c:pt idx="7">
                  <c:v>4.04</c:v>
                </c:pt>
                <c:pt idx="8">
                  <c:v>4.1900000000000004</c:v>
                </c:pt>
                <c:pt idx="9">
                  <c:v>4.37</c:v>
                </c:pt>
                <c:pt idx="10">
                  <c:v>4.54</c:v>
                </c:pt>
                <c:pt idx="11">
                  <c:v>4.51</c:v>
                </c:pt>
                <c:pt idx="12">
                  <c:v>4.51</c:v>
                </c:pt>
                <c:pt idx="13">
                  <c:v>4.74</c:v>
                </c:pt>
                <c:pt idx="14">
                  <c:v>4.74</c:v>
                </c:pt>
                <c:pt idx="15">
                  <c:v>4.68</c:v>
                </c:pt>
                <c:pt idx="16">
                  <c:v>4.8600000000000003</c:v>
                </c:pt>
                <c:pt idx="17">
                  <c:v>4.93</c:v>
                </c:pt>
                <c:pt idx="18">
                  <c:v>4.95</c:v>
                </c:pt>
                <c:pt idx="19">
                  <c:v>5.08</c:v>
                </c:pt>
                <c:pt idx="20">
                  <c:v>5.24</c:v>
                </c:pt>
                <c:pt idx="21">
                  <c:v>5.24</c:v>
                </c:pt>
                <c:pt idx="22">
                  <c:v>5.3</c:v>
                </c:pt>
                <c:pt idx="23">
                  <c:v>5.26</c:v>
                </c:pt>
                <c:pt idx="24">
                  <c:v>5.1100000000000003</c:v>
                </c:pt>
                <c:pt idx="25">
                  <c:v>5.13</c:v>
                </c:pt>
                <c:pt idx="26">
                  <c:v>5.22</c:v>
                </c:pt>
                <c:pt idx="27">
                  <c:v>5.2</c:v>
                </c:pt>
                <c:pt idx="28">
                  <c:v>5.29</c:v>
                </c:pt>
                <c:pt idx="29">
                  <c:v>5.5</c:v>
                </c:pt>
                <c:pt idx="30">
                  <c:v>5.59</c:v>
                </c:pt>
                <c:pt idx="31">
                  <c:v>5.59</c:v>
                </c:pt>
                <c:pt idx="32">
                  <c:v>5.82</c:v>
                </c:pt>
                <c:pt idx="33">
                  <c:v>5.68</c:v>
                </c:pt>
                <c:pt idx="34">
                  <c:v>5.05</c:v>
                </c:pt>
                <c:pt idx="35">
                  <c:v>4.76</c:v>
                </c:pt>
                <c:pt idx="36">
                  <c:v>3.95</c:v>
                </c:pt>
                <c:pt idx="37">
                  <c:v>3.63</c:v>
                </c:pt>
                <c:pt idx="38">
                  <c:v>3.34</c:v>
                </c:pt>
                <c:pt idx="39">
                  <c:v>3</c:v>
                </c:pt>
                <c:pt idx="40">
                  <c:v>2.95</c:v>
                </c:pt>
                <c:pt idx="41">
                  <c:v>2.85</c:v>
                </c:pt>
                <c:pt idx="42">
                  <c:v>2.7</c:v>
                </c:pt>
                <c:pt idx="43">
                  <c:v>2.5499999999999998</c:v>
                </c:pt>
                <c:pt idx="44">
                  <c:v>2.52</c:v>
                </c:pt>
                <c:pt idx="45">
                  <c:v>2.46</c:v>
                </c:pt>
                <c:pt idx="46">
                  <c:v>2.41</c:v>
                </c:pt>
                <c:pt idx="47">
                  <c:v>2.5499999999999998</c:v>
                </c:pt>
                <c:pt idx="48">
                  <c:v>2.33</c:v>
                </c:pt>
                <c:pt idx="49">
                  <c:v>2.3199999999999998</c:v>
                </c:pt>
                <c:pt idx="50">
                  <c:v>2.42</c:v>
                </c:pt>
                <c:pt idx="51">
                  <c:v>2.39</c:v>
                </c:pt>
                <c:pt idx="52">
                  <c:v>2.37</c:v>
                </c:pt>
                <c:pt idx="53">
                  <c:v>2.35</c:v>
                </c:pt>
                <c:pt idx="54">
                  <c:v>2.44</c:v>
                </c:pt>
                <c:pt idx="55">
                  <c:v>2.57</c:v>
                </c:pt>
                <c:pt idx="56">
                  <c:v>2.52</c:v>
                </c:pt>
                <c:pt idx="57">
                  <c:v>2.58</c:v>
                </c:pt>
                <c:pt idx="58">
                  <c:v>2.63</c:v>
                </c:pt>
                <c:pt idx="59">
                  <c:v>2.63</c:v>
                </c:pt>
                <c:pt idx="60">
                  <c:v>2.68</c:v>
                </c:pt>
                <c:pt idx="61">
                  <c:v>2.78</c:v>
                </c:pt>
                <c:pt idx="62">
                  <c:v>2.87</c:v>
                </c:pt>
                <c:pt idx="63">
                  <c:v>2.98</c:v>
                </c:pt>
                <c:pt idx="64">
                  <c:v>3.08</c:v>
                </c:pt>
                <c:pt idx="65">
                  <c:v>3.04</c:v>
                </c:pt>
                <c:pt idx="66">
                  <c:v>3.19</c:v>
                </c:pt>
                <c:pt idx="67">
                  <c:v>3.16</c:v>
                </c:pt>
                <c:pt idx="68">
                  <c:v>3.17</c:v>
                </c:pt>
                <c:pt idx="69">
                  <c:v>3.18</c:v>
                </c:pt>
                <c:pt idx="70">
                  <c:v>3.15</c:v>
                </c:pt>
                <c:pt idx="71">
                  <c:v>3.2</c:v>
                </c:pt>
                <c:pt idx="72">
                  <c:v>3.12</c:v>
                </c:pt>
                <c:pt idx="73">
                  <c:v>3.04</c:v>
                </c:pt>
                <c:pt idx="74">
                  <c:v>2.88</c:v>
                </c:pt>
                <c:pt idx="75">
                  <c:v>2.83</c:v>
                </c:pt>
                <c:pt idx="76">
                  <c:v>2.68</c:v>
                </c:pt>
                <c:pt idx="77">
                  <c:v>2.68</c:v>
                </c:pt>
                <c:pt idx="78">
                  <c:v>2.58</c:v>
                </c:pt>
                <c:pt idx="79">
                  <c:v>2.4</c:v>
                </c:pt>
                <c:pt idx="80">
                  <c:v>2.34</c:v>
                </c:pt>
                <c:pt idx="81">
                  <c:v>2.23</c:v>
                </c:pt>
                <c:pt idx="82">
                  <c:v>2.25</c:v>
                </c:pt>
                <c:pt idx="83">
                  <c:v>2.2400000000000002</c:v>
                </c:pt>
                <c:pt idx="84">
                  <c:v>2.1800000000000002</c:v>
                </c:pt>
                <c:pt idx="85">
                  <c:v>2.21</c:v>
                </c:pt>
                <c:pt idx="86">
                  <c:v>2.21</c:v>
                </c:pt>
                <c:pt idx="87">
                  <c:v>2.1800000000000002</c:v>
                </c:pt>
                <c:pt idx="88">
                  <c:v>2.1800000000000002</c:v>
                </c:pt>
                <c:pt idx="89">
                  <c:v>2.15</c:v>
                </c:pt>
                <c:pt idx="90">
                  <c:v>2.15</c:v>
                </c:pt>
                <c:pt idx="91">
                  <c:v>2.12</c:v>
                </c:pt>
                <c:pt idx="92">
                  <c:v>2.15</c:v>
                </c:pt>
                <c:pt idx="93">
                  <c:v>2.1800000000000002</c:v>
                </c:pt>
                <c:pt idx="94">
                  <c:v>2.2200000000000002</c:v>
                </c:pt>
                <c:pt idx="95">
                  <c:v>2.2400000000000002</c:v>
                </c:pt>
                <c:pt idx="96">
                  <c:v>2.23</c:v>
                </c:pt>
                <c:pt idx="97">
                  <c:v>2.2000000000000002</c:v>
                </c:pt>
                <c:pt idx="98">
                  <c:v>2.23</c:v>
                </c:pt>
                <c:pt idx="99">
                  <c:v>2.2000000000000002</c:v>
                </c:pt>
                <c:pt idx="100">
                  <c:v>2.16</c:v>
                </c:pt>
                <c:pt idx="101">
                  <c:v>2.21</c:v>
                </c:pt>
                <c:pt idx="102">
                  <c:v>2.11</c:v>
                </c:pt>
                <c:pt idx="103">
                  <c:v>2.1</c:v>
                </c:pt>
                <c:pt idx="104">
                  <c:v>2</c:v>
                </c:pt>
                <c:pt idx="105">
                  <c:v>2</c:v>
                </c:pt>
                <c:pt idx="106">
                  <c:v>1.96</c:v>
                </c:pt>
                <c:pt idx="107">
                  <c:v>1.92</c:v>
                </c:pt>
                <c:pt idx="108">
                  <c:v>1.79</c:v>
                </c:pt>
                <c:pt idx="109">
                  <c:v>1.79</c:v>
                </c:pt>
                <c:pt idx="110">
                  <c:v>1.85</c:v>
                </c:pt>
                <c:pt idx="111">
                  <c:v>1.7</c:v>
                </c:pt>
                <c:pt idx="112">
                  <c:v>1.76</c:v>
                </c:pt>
                <c:pt idx="113">
                  <c:v>1.75</c:v>
                </c:pt>
                <c:pt idx="114">
                  <c:v>1.62</c:v>
                </c:pt>
                <c:pt idx="115">
                  <c:v>1.63</c:v>
                </c:pt>
                <c:pt idx="116">
                  <c:v>1.8</c:v>
                </c:pt>
                <c:pt idx="117">
                  <c:v>1.71</c:v>
                </c:pt>
                <c:pt idx="118">
                  <c:v>1.74</c:v>
                </c:pt>
                <c:pt idx="119">
                  <c:v>1.72</c:v>
                </c:pt>
                <c:pt idx="120">
                  <c:v>1.7</c:v>
                </c:pt>
                <c:pt idx="121">
                  <c:v>1.66</c:v>
                </c:pt>
                <c:pt idx="122">
                  <c:v>1.7</c:v>
                </c:pt>
                <c:pt idx="123">
                  <c:v>1.7</c:v>
                </c:pt>
                <c:pt idx="124">
                  <c:v>1.62</c:v>
                </c:pt>
                <c:pt idx="125">
                  <c:v>1.61</c:v>
                </c:pt>
                <c:pt idx="126">
                  <c:v>1.59</c:v>
                </c:pt>
                <c:pt idx="127">
                  <c:v>1.54</c:v>
                </c:pt>
                <c:pt idx="128">
                  <c:v>1.57</c:v>
                </c:pt>
                <c:pt idx="129">
                  <c:v>1.57</c:v>
                </c:pt>
                <c:pt idx="130">
                  <c:v>1.52</c:v>
                </c:pt>
                <c:pt idx="131">
                  <c:v>1.45</c:v>
                </c:pt>
                <c:pt idx="132">
                  <c:v>1.55</c:v>
                </c:pt>
                <c:pt idx="133">
                  <c:v>1.52</c:v>
                </c:pt>
                <c:pt idx="134">
                  <c:v>1.52</c:v>
                </c:pt>
                <c:pt idx="135">
                  <c:v>1.64</c:v>
                </c:pt>
                <c:pt idx="136">
                  <c:v>1.52</c:v>
                </c:pt>
                <c:pt idx="137">
                  <c:v>1.54</c:v>
                </c:pt>
                <c:pt idx="138">
                  <c:v>1.43</c:v>
                </c:pt>
                <c:pt idx="139">
                  <c:v>1.55</c:v>
                </c:pt>
                <c:pt idx="140">
                  <c:v>1.54</c:v>
                </c:pt>
                <c:pt idx="141">
                  <c:v>1.53</c:v>
                </c:pt>
                <c:pt idx="142">
                  <c:v>1.48</c:v>
                </c:pt>
                <c:pt idx="143">
                  <c:v>1.49</c:v>
                </c:pt>
                <c:pt idx="144">
                  <c:v>1.45</c:v>
                </c:pt>
                <c:pt idx="145">
                  <c:v>1.51</c:v>
                </c:pt>
                <c:pt idx="146">
                  <c:v>1.51</c:v>
                </c:pt>
                <c:pt idx="147">
                  <c:v>1.5</c:v>
                </c:pt>
                <c:pt idx="148">
                  <c:v>1.45</c:v>
                </c:pt>
                <c:pt idx="149">
                  <c:v>1.49</c:v>
                </c:pt>
                <c:pt idx="150">
                  <c:v>1.45</c:v>
                </c:pt>
                <c:pt idx="151">
                  <c:v>1.44</c:v>
                </c:pt>
                <c:pt idx="152">
                  <c:v>1.52</c:v>
                </c:pt>
                <c:pt idx="153">
                  <c:v>1.45</c:v>
                </c:pt>
                <c:pt idx="154">
                  <c:v>1.5</c:v>
                </c:pt>
                <c:pt idx="155">
                  <c:v>1.47</c:v>
                </c:pt>
                <c:pt idx="156">
                  <c:v>1.45</c:v>
                </c:pt>
                <c:pt idx="157">
                  <c:v>1.51</c:v>
                </c:pt>
              </c:numCache>
            </c:numRef>
          </c:val>
          <c:smooth val="0"/>
          <c:extLst xmlns:c16r2="http://schemas.microsoft.com/office/drawing/2015/06/chart">
            <c:ext xmlns:c16="http://schemas.microsoft.com/office/drawing/2014/chart" uri="{C3380CC4-5D6E-409C-BE32-E72D297353CC}">
              <c16:uniqueId val="{00000005-31D5-4598-A480-94A94FAB0649}"/>
            </c:ext>
          </c:extLst>
        </c:ser>
        <c:ser>
          <c:idx val="6"/>
          <c:order val="6"/>
          <c:tx>
            <c:strRef>
              <c:f>'G37'!$H$1:$H$2</c:f>
              <c:strCache>
                <c:ptCount val="1"/>
                <c:pt idx="0">
                  <c:v>Cost of borrowing for NFCs Germany</c:v>
                </c:pt>
              </c:strCache>
            </c:strRef>
          </c:tx>
          <c:spPr>
            <a:ln>
              <a:solidFill>
                <a:srgbClr val="142882"/>
              </a:solidFill>
              <a:prstDash val="dash"/>
            </a:ln>
          </c:spPr>
          <c:marker>
            <c:symbol val="none"/>
          </c:marker>
          <c:cat>
            <c:numRef>
              <c:f>'G37'!$A$3:$A$161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'G37'!$H$3:$H$161</c:f>
              <c:numCache>
                <c:formatCode>General</c:formatCode>
                <c:ptCount val="159"/>
                <c:pt idx="0">
                  <c:v>4.08</c:v>
                </c:pt>
                <c:pt idx="1">
                  <c:v>4.1900000000000004</c:v>
                </c:pt>
                <c:pt idx="2">
                  <c:v>4.3499999999999996</c:v>
                </c:pt>
                <c:pt idx="3">
                  <c:v>4.34</c:v>
                </c:pt>
                <c:pt idx="4">
                  <c:v>4.49</c:v>
                </c:pt>
                <c:pt idx="5">
                  <c:v>4.59</c:v>
                </c:pt>
                <c:pt idx="6">
                  <c:v>4.6399999999999997</c:v>
                </c:pt>
                <c:pt idx="7">
                  <c:v>4.76</c:v>
                </c:pt>
                <c:pt idx="8">
                  <c:v>4.8</c:v>
                </c:pt>
                <c:pt idx="9">
                  <c:v>4.88</c:v>
                </c:pt>
                <c:pt idx="10">
                  <c:v>4.91</c:v>
                </c:pt>
                <c:pt idx="11">
                  <c:v>5.0599999999999996</c:v>
                </c:pt>
                <c:pt idx="12">
                  <c:v>5.0999999999999996</c:v>
                </c:pt>
                <c:pt idx="13">
                  <c:v>5.17</c:v>
                </c:pt>
                <c:pt idx="14">
                  <c:v>5.33</c:v>
                </c:pt>
                <c:pt idx="15">
                  <c:v>5.38</c:v>
                </c:pt>
                <c:pt idx="16">
                  <c:v>5.34</c:v>
                </c:pt>
                <c:pt idx="17">
                  <c:v>5.53</c:v>
                </c:pt>
                <c:pt idx="18">
                  <c:v>5.57</c:v>
                </c:pt>
                <c:pt idx="19">
                  <c:v>5.65</c:v>
                </c:pt>
                <c:pt idx="20">
                  <c:v>5.85</c:v>
                </c:pt>
                <c:pt idx="21">
                  <c:v>5.72</c:v>
                </c:pt>
                <c:pt idx="22">
                  <c:v>5.62</c:v>
                </c:pt>
                <c:pt idx="23">
                  <c:v>5.85</c:v>
                </c:pt>
                <c:pt idx="24">
                  <c:v>5.63</c:v>
                </c:pt>
                <c:pt idx="25">
                  <c:v>5.58</c:v>
                </c:pt>
                <c:pt idx="26">
                  <c:v>5.77</c:v>
                </c:pt>
                <c:pt idx="27">
                  <c:v>5.79</c:v>
                </c:pt>
                <c:pt idx="28">
                  <c:v>5.7</c:v>
                </c:pt>
                <c:pt idx="29">
                  <c:v>5.85</c:v>
                </c:pt>
                <c:pt idx="30">
                  <c:v>5.84</c:v>
                </c:pt>
                <c:pt idx="31">
                  <c:v>5.9</c:v>
                </c:pt>
                <c:pt idx="32">
                  <c:v>6.06</c:v>
                </c:pt>
                <c:pt idx="33">
                  <c:v>5.98</c:v>
                </c:pt>
                <c:pt idx="34">
                  <c:v>5.39</c:v>
                </c:pt>
                <c:pt idx="35">
                  <c:v>4.9000000000000004</c:v>
                </c:pt>
                <c:pt idx="36">
                  <c:v>4.28</c:v>
                </c:pt>
                <c:pt idx="37">
                  <c:v>3.99</c:v>
                </c:pt>
                <c:pt idx="38">
                  <c:v>3.85</c:v>
                </c:pt>
                <c:pt idx="39">
                  <c:v>3.58</c:v>
                </c:pt>
                <c:pt idx="40">
                  <c:v>3.56</c:v>
                </c:pt>
                <c:pt idx="41">
                  <c:v>3.61</c:v>
                </c:pt>
                <c:pt idx="42">
                  <c:v>3.41</c:v>
                </c:pt>
                <c:pt idx="43">
                  <c:v>3.42</c:v>
                </c:pt>
                <c:pt idx="44">
                  <c:v>3.13</c:v>
                </c:pt>
                <c:pt idx="45">
                  <c:v>3.31</c:v>
                </c:pt>
                <c:pt idx="46">
                  <c:v>3.5</c:v>
                </c:pt>
                <c:pt idx="47">
                  <c:v>3.2</c:v>
                </c:pt>
                <c:pt idx="48">
                  <c:v>3.11</c:v>
                </c:pt>
                <c:pt idx="49">
                  <c:v>3.17</c:v>
                </c:pt>
                <c:pt idx="50">
                  <c:v>3.11</c:v>
                </c:pt>
                <c:pt idx="51">
                  <c:v>3.11</c:v>
                </c:pt>
                <c:pt idx="52">
                  <c:v>3.18</c:v>
                </c:pt>
                <c:pt idx="53">
                  <c:v>3.11</c:v>
                </c:pt>
                <c:pt idx="54">
                  <c:v>3.08</c:v>
                </c:pt>
                <c:pt idx="55">
                  <c:v>3.23</c:v>
                </c:pt>
                <c:pt idx="56">
                  <c:v>3.11</c:v>
                </c:pt>
                <c:pt idx="57">
                  <c:v>3.11</c:v>
                </c:pt>
                <c:pt idx="58">
                  <c:v>3.28</c:v>
                </c:pt>
                <c:pt idx="59">
                  <c:v>3.35</c:v>
                </c:pt>
                <c:pt idx="60">
                  <c:v>3.2</c:v>
                </c:pt>
                <c:pt idx="61">
                  <c:v>3.39</c:v>
                </c:pt>
                <c:pt idx="62">
                  <c:v>3.4</c:v>
                </c:pt>
                <c:pt idx="63">
                  <c:v>3.54</c:v>
                </c:pt>
                <c:pt idx="64">
                  <c:v>3.56</c:v>
                </c:pt>
                <c:pt idx="65">
                  <c:v>3.69</c:v>
                </c:pt>
                <c:pt idx="66">
                  <c:v>3.63</c:v>
                </c:pt>
                <c:pt idx="67">
                  <c:v>3.65</c:v>
                </c:pt>
                <c:pt idx="68">
                  <c:v>3.62</c:v>
                </c:pt>
                <c:pt idx="69">
                  <c:v>3.69</c:v>
                </c:pt>
                <c:pt idx="70">
                  <c:v>3.52</c:v>
                </c:pt>
                <c:pt idx="71">
                  <c:v>3.5</c:v>
                </c:pt>
                <c:pt idx="72">
                  <c:v>3.3</c:v>
                </c:pt>
                <c:pt idx="73">
                  <c:v>3.26</c:v>
                </c:pt>
                <c:pt idx="74">
                  <c:v>3.15</c:v>
                </c:pt>
                <c:pt idx="75">
                  <c:v>3.06</c:v>
                </c:pt>
                <c:pt idx="76">
                  <c:v>3.04</c:v>
                </c:pt>
                <c:pt idx="77">
                  <c:v>3.06</c:v>
                </c:pt>
                <c:pt idx="78">
                  <c:v>2.91</c:v>
                </c:pt>
                <c:pt idx="79">
                  <c:v>2.78</c:v>
                </c:pt>
                <c:pt idx="80">
                  <c:v>2.8</c:v>
                </c:pt>
                <c:pt idx="81">
                  <c:v>2.66</c:v>
                </c:pt>
                <c:pt idx="82">
                  <c:v>2.67</c:v>
                </c:pt>
                <c:pt idx="83">
                  <c:v>2.61</c:v>
                </c:pt>
                <c:pt idx="84">
                  <c:v>2.6</c:v>
                </c:pt>
                <c:pt idx="85">
                  <c:v>2.57</c:v>
                </c:pt>
                <c:pt idx="86">
                  <c:v>2.62</c:v>
                </c:pt>
                <c:pt idx="87">
                  <c:v>2.59</c:v>
                </c:pt>
                <c:pt idx="88">
                  <c:v>2.52</c:v>
                </c:pt>
                <c:pt idx="89">
                  <c:v>2.57</c:v>
                </c:pt>
                <c:pt idx="90">
                  <c:v>2.54</c:v>
                </c:pt>
                <c:pt idx="91">
                  <c:v>2.5</c:v>
                </c:pt>
                <c:pt idx="92">
                  <c:v>2.62</c:v>
                </c:pt>
                <c:pt idx="93">
                  <c:v>2.58</c:v>
                </c:pt>
                <c:pt idx="94">
                  <c:v>2.5299999999999998</c:v>
                </c:pt>
                <c:pt idx="95">
                  <c:v>2.6</c:v>
                </c:pt>
                <c:pt idx="96">
                  <c:v>2.6</c:v>
                </c:pt>
                <c:pt idx="97">
                  <c:v>2.58</c:v>
                </c:pt>
                <c:pt idx="98">
                  <c:v>2.73</c:v>
                </c:pt>
                <c:pt idx="99">
                  <c:v>2.61</c:v>
                </c:pt>
                <c:pt idx="100">
                  <c:v>2.61</c:v>
                </c:pt>
                <c:pt idx="101">
                  <c:v>2.54</c:v>
                </c:pt>
                <c:pt idx="102">
                  <c:v>2.44</c:v>
                </c:pt>
                <c:pt idx="103">
                  <c:v>2.35</c:v>
                </c:pt>
                <c:pt idx="104">
                  <c:v>2.39</c:v>
                </c:pt>
                <c:pt idx="105">
                  <c:v>2.2999999999999998</c:v>
                </c:pt>
                <c:pt idx="106">
                  <c:v>2.29</c:v>
                </c:pt>
                <c:pt idx="107">
                  <c:v>2.2799999999999998</c:v>
                </c:pt>
                <c:pt idx="108">
                  <c:v>2.12</c:v>
                </c:pt>
                <c:pt idx="109">
                  <c:v>2.06</c:v>
                </c:pt>
                <c:pt idx="110">
                  <c:v>2.16</c:v>
                </c:pt>
                <c:pt idx="111">
                  <c:v>2.11</c:v>
                </c:pt>
                <c:pt idx="112">
                  <c:v>2.08</c:v>
                </c:pt>
                <c:pt idx="113">
                  <c:v>2.12</c:v>
                </c:pt>
                <c:pt idx="114">
                  <c:v>2.0499999999999998</c:v>
                </c:pt>
                <c:pt idx="115">
                  <c:v>2.0299999999999998</c:v>
                </c:pt>
                <c:pt idx="116">
                  <c:v>2.2200000000000002</c:v>
                </c:pt>
                <c:pt idx="117">
                  <c:v>2.0499999999999998</c:v>
                </c:pt>
                <c:pt idx="118">
                  <c:v>2.04</c:v>
                </c:pt>
                <c:pt idx="119">
                  <c:v>2.04</c:v>
                </c:pt>
                <c:pt idx="120">
                  <c:v>1.98</c:v>
                </c:pt>
                <c:pt idx="121">
                  <c:v>1.92</c:v>
                </c:pt>
                <c:pt idx="122">
                  <c:v>2.02</c:v>
                </c:pt>
                <c:pt idx="123">
                  <c:v>1.93</c:v>
                </c:pt>
                <c:pt idx="124">
                  <c:v>1.85</c:v>
                </c:pt>
                <c:pt idx="125">
                  <c:v>1.9</c:v>
                </c:pt>
                <c:pt idx="126">
                  <c:v>1.82</c:v>
                </c:pt>
                <c:pt idx="127">
                  <c:v>1.79</c:v>
                </c:pt>
                <c:pt idx="128">
                  <c:v>1.88</c:v>
                </c:pt>
                <c:pt idx="129">
                  <c:v>1.8</c:v>
                </c:pt>
                <c:pt idx="130">
                  <c:v>1.79</c:v>
                </c:pt>
                <c:pt idx="131">
                  <c:v>1.86</c:v>
                </c:pt>
                <c:pt idx="132">
                  <c:v>1.7</c:v>
                </c:pt>
                <c:pt idx="133">
                  <c:v>1.72</c:v>
                </c:pt>
                <c:pt idx="134">
                  <c:v>1.85</c:v>
                </c:pt>
                <c:pt idx="135">
                  <c:v>1.8</c:v>
                </c:pt>
                <c:pt idx="136">
                  <c:v>1.7</c:v>
                </c:pt>
                <c:pt idx="137">
                  <c:v>1.78</c:v>
                </c:pt>
                <c:pt idx="138">
                  <c:v>1.73</c:v>
                </c:pt>
                <c:pt idx="139">
                  <c:v>1.72</c:v>
                </c:pt>
                <c:pt idx="140">
                  <c:v>1.74</c:v>
                </c:pt>
                <c:pt idx="141">
                  <c:v>1.7</c:v>
                </c:pt>
                <c:pt idx="142">
                  <c:v>1.74</c:v>
                </c:pt>
                <c:pt idx="143">
                  <c:v>1.75</c:v>
                </c:pt>
                <c:pt idx="144">
                  <c:v>1.61</c:v>
                </c:pt>
                <c:pt idx="145">
                  <c:v>1.69</c:v>
                </c:pt>
                <c:pt idx="146">
                  <c:v>1.77</c:v>
                </c:pt>
                <c:pt idx="147">
                  <c:v>1.72</c:v>
                </c:pt>
                <c:pt idx="148">
                  <c:v>1.6</c:v>
                </c:pt>
                <c:pt idx="149">
                  <c:v>1.67</c:v>
                </c:pt>
                <c:pt idx="150">
                  <c:v>1.56</c:v>
                </c:pt>
                <c:pt idx="151">
                  <c:v>1.55</c:v>
                </c:pt>
                <c:pt idx="152">
                  <c:v>1.62</c:v>
                </c:pt>
                <c:pt idx="153">
                  <c:v>1.62</c:v>
                </c:pt>
                <c:pt idx="154">
                  <c:v>1.6</c:v>
                </c:pt>
                <c:pt idx="155">
                  <c:v>1.6</c:v>
                </c:pt>
                <c:pt idx="156">
                  <c:v>1.58</c:v>
                </c:pt>
                <c:pt idx="157">
                  <c:v>1.59</c:v>
                </c:pt>
              </c:numCache>
            </c:numRef>
          </c:val>
          <c:smooth val="0"/>
          <c:extLst xmlns:c16r2="http://schemas.microsoft.com/office/drawing/2015/06/chart">
            <c:ext xmlns:c16="http://schemas.microsoft.com/office/drawing/2014/chart" uri="{C3380CC4-5D6E-409C-BE32-E72D297353CC}">
              <c16:uniqueId val="{00000006-31D5-4598-A480-94A94FAB0649}"/>
            </c:ext>
          </c:extLst>
        </c:ser>
        <c:ser>
          <c:idx val="7"/>
          <c:order val="7"/>
          <c:tx>
            <c:strRef>
              <c:f>'G37'!$I$1:$I$2</c:f>
              <c:strCache>
                <c:ptCount val="1"/>
                <c:pt idx="0">
                  <c:v>Cost of borrowing for NFCs Italy</c:v>
                </c:pt>
              </c:strCache>
            </c:strRef>
          </c:tx>
          <c:spPr>
            <a:ln>
              <a:solidFill>
                <a:srgbClr val="F59100"/>
              </a:solidFill>
              <a:prstDash val="dash"/>
            </a:ln>
          </c:spPr>
          <c:marker>
            <c:symbol val="none"/>
          </c:marker>
          <c:cat>
            <c:numRef>
              <c:f>'G37'!$A$3:$A$161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'G37'!$I$3:$I$161</c:f>
              <c:numCache>
                <c:formatCode>General</c:formatCode>
                <c:ptCount val="159"/>
                <c:pt idx="0">
                  <c:v>4.33</c:v>
                </c:pt>
                <c:pt idx="1">
                  <c:v>4.37</c:v>
                </c:pt>
                <c:pt idx="2">
                  <c:v>4.4800000000000004</c:v>
                </c:pt>
                <c:pt idx="3">
                  <c:v>4.55</c:v>
                </c:pt>
                <c:pt idx="4">
                  <c:v>4.57</c:v>
                </c:pt>
                <c:pt idx="5">
                  <c:v>4.62</c:v>
                </c:pt>
                <c:pt idx="6">
                  <c:v>4.76</c:v>
                </c:pt>
                <c:pt idx="7">
                  <c:v>4.88</c:v>
                </c:pt>
                <c:pt idx="8">
                  <c:v>4.8899999999999997</c:v>
                </c:pt>
                <c:pt idx="9">
                  <c:v>5.0999999999999996</c:v>
                </c:pt>
                <c:pt idx="10">
                  <c:v>5.16</c:v>
                </c:pt>
                <c:pt idx="11">
                  <c:v>5.18</c:v>
                </c:pt>
                <c:pt idx="12">
                  <c:v>5.14</c:v>
                </c:pt>
                <c:pt idx="13">
                  <c:v>5.16</c:v>
                </c:pt>
                <c:pt idx="14">
                  <c:v>5.19</c:v>
                </c:pt>
                <c:pt idx="15">
                  <c:v>5.34</c:v>
                </c:pt>
                <c:pt idx="16">
                  <c:v>5.39</c:v>
                </c:pt>
                <c:pt idx="17">
                  <c:v>5.41</c:v>
                </c:pt>
                <c:pt idx="18">
                  <c:v>5.48</c:v>
                </c:pt>
                <c:pt idx="19">
                  <c:v>5.56</c:v>
                </c:pt>
                <c:pt idx="20">
                  <c:v>5.73</c:v>
                </c:pt>
                <c:pt idx="21">
                  <c:v>5.79</c:v>
                </c:pt>
                <c:pt idx="22">
                  <c:v>5.79</c:v>
                </c:pt>
                <c:pt idx="23">
                  <c:v>5.98</c:v>
                </c:pt>
                <c:pt idx="24">
                  <c:v>5.93</c:v>
                </c:pt>
                <c:pt idx="25">
                  <c:v>5.8</c:v>
                </c:pt>
                <c:pt idx="26">
                  <c:v>5.84</c:v>
                </c:pt>
                <c:pt idx="27">
                  <c:v>5.98</c:v>
                </c:pt>
                <c:pt idx="28">
                  <c:v>6.04</c:v>
                </c:pt>
                <c:pt idx="29">
                  <c:v>6.07</c:v>
                </c:pt>
                <c:pt idx="30">
                  <c:v>6.18</c:v>
                </c:pt>
                <c:pt idx="31">
                  <c:v>6.1</c:v>
                </c:pt>
                <c:pt idx="32">
                  <c:v>6.28</c:v>
                </c:pt>
                <c:pt idx="33">
                  <c:v>6.39</c:v>
                </c:pt>
                <c:pt idx="34">
                  <c:v>5.87</c:v>
                </c:pt>
                <c:pt idx="35">
                  <c:v>5.44</c:v>
                </c:pt>
                <c:pt idx="36">
                  <c:v>4.75</c:v>
                </c:pt>
                <c:pt idx="37">
                  <c:v>4.34</c:v>
                </c:pt>
                <c:pt idx="38">
                  <c:v>3.96</c:v>
                </c:pt>
                <c:pt idx="39">
                  <c:v>3.68</c:v>
                </c:pt>
                <c:pt idx="40">
                  <c:v>3.56</c:v>
                </c:pt>
                <c:pt idx="41">
                  <c:v>3.53</c:v>
                </c:pt>
                <c:pt idx="42">
                  <c:v>3.38</c:v>
                </c:pt>
                <c:pt idx="43">
                  <c:v>3.25</c:v>
                </c:pt>
                <c:pt idx="44">
                  <c:v>3.12</c:v>
                </c:pt>
                <c:pt idx="45">
                  <c:v>3.1</c:v>
                </c:pt>
                <c:pt idx="46">
                  <c:v>3.04</c:v>
                </c:pt>
                <c:pt idx="47">
                  <c:v>2.95</c:v>
                </c:pt>
                <c:pt idx="48">
                  <c:v>2.87</c:v>
                </c:pt>
                <c:pt idx="49">
                  <c:v>2.79</c:v>
                </c:pt>
                <c:pt idx="50">
                  <c:v>2.78</c:v>
                </c:pt>
                <c:pt idx="51">
                  <c:v>2.92</c:v>
                </c:pt>
                <c:pt idx="52">
                  <c:v>2.77</c:v>
                </c:pt>
                <c:pt idx="53">
                  <c:v>2.79</c:v>
                </c:pt>
                <c:pt idx="54">
                  <c:v>2.96</c:v>
                </c:pt>
                <c:pt idx="55">
                  <c:v>2.96</c:v>
                </c:pt>
                <c:pt idx="56">
                  <c:v>3.03</c:v>
                </c:pt>
                <c:pt idx="57">
                  <c:v>3.03</c:v>
                </c:pt>
                <c:pt idx="58">
                  <c:v>3.17</c:v>
                </c:pt>
                <c:pt idx="59">
                  <c:v>3.18</c:v>
                </c:pt>
                <c:pt idx="60">
                  <c:v>3.16</c:v>
                </c:pt>
                <c:pt idx="61">
                  <c:v>3.25</c:v>
                </c:pt>
                <c:pt idx="62">
                  <c:v>3.29</c:v>
                </c:pt>
                <c:pt idx="63">
                  <c:v>3.41</c:v>
                </c:pt>
                <c:pt idx="64">
                  <c:v>3.42</c:v>
                </c:pt>
                <c:pt idx="65">
                  <c:v>3.59</c:v>
                </c:pt>
                <c:pt idx="66">
                  <c:v>3.69</c:v>
                </c:pt>
                <c:pt idx="67">
                  <c:v>3.82</c:v>
                </c:pt>
                <c:pt idx="68">
                  <c:v>3.84</c:v>
                </c:pt>
                <c:pt idx="69">
                  <c:v>4.13</c:v>
                </c:pt>
                <c:pt idx="70">
                  <c:v>4.24</c:v>
                </c:pt>
                <c:pt idx="71">
                  <c:v>4.51</c:v>
                </c:pt>
                <c:pt idx="72">
                  <c:v>4.46</c:v>
                </c:pt>
                <c:pt idx="73">
                  <c:v>4.28</c:v>
                </c:pt>
                <c:pt idx="74">
                  <c:v>4.1500000000000004</c:v>
                </c:pt>
                <c:pt idx="75">
                  <c:v>4.18</c:v>
                </c:pt>
                <c:pt idx="76">
                  <c:v>4.22</c:v>
                </c:pt>
                <c:pt idx="77">
                  <c:v>4.04</c:v>
                </c:pt>
                <c:pt idx="78">
                  <c:v>4.1100000000000003</c:v>
                </c:pt>
                <c:pt idx="79">
                  <c:v>3.91</c:v>
                </c:pt>
                <c:pt idx="80">
                  <c:v>3.95</c:v>
                </c:pt>
                <c:pt idx="81">
                  <c:v>4.09</c:v>
                </c:pt>
                <c:pt idx="82">
                  <c:v>4.08</c:v>
                </c:pt>
                <c:pt idx="83">
                  <c:v>4.0999999999999996</c:v>
                </c:pt>
                <c:pt idx="84">
                  <c:v>4.13</c:v>
                </c:pt>
                <c:pt idx="85">
                  <c:v>4.0199999999999996</c:v>
                </c:pt>
                <c:pt idx="86">
                  <c:v>4</c:v>
                </c:pt>
                <c:pt idx="87">
                  <c:v>4.0599999999999996</c:v>
                </c:pt>
                <c:pt idx="88">
                  <c:v>3.98</c:v>
                </c:pt>
                <c:pt idx="89">
                  <c:v>3.87</c:v>
                </c:pt>
                <c:pt idx="90">
                  <c:v>4.01</c:v>
                </c:pt>
                <c:pt idx="91">
                  <c:v>3.96</c:v>
                </c:pt>
                <c:pt idx="92">
                  <c:v>4.0599999999999996</c:v>
                </c:pt>
                <c:pt idx="93">
                  <c:v>4.0199999999999996</c:v>
                </c:pt>
                <c:pt idx="94">
                  <c:v>3.93</c:v>
                </c:pt>
                <c:pt idx="95">
                  <c:v>3.94</c:v>
                </c:pt>
                <c:pt idx="96">
                  <c:v>3.93</c:v>
                </c:pt>
                <c:pt idx="97">
                  <c:v>3.96</c:v>
                </c:pt>
                <c:pt idx="98">
                  <c:v>3.91</c:v>
                </c:pt>
                <c:pt idx="99">
                  <c:v>3.83</c:v>
                </c:pt>
                <c:pt idx="100">
                  <c:v>3.77</c:v>
                </c:pt>
                <c:pt idx="101">
                  <c:v>3.61</c:v>
                </c:pt>
                <c:pt idx="102">
                  <c:v>3.58</c:v>
                </c:pt>
                <c:pt idx="103">
                  <c:v>3.45</c:v>
                </c:pt>
                <c:pt idx="104">
                  <c:v>3.39</c:v>
                </c:pt>
                <c:pt idx="105">
                  <c:v>3.2</c:v>
                </c:pt>
                <c:pt idx="106">
                  <c:v>3.07</c:v>
                </c:pt>
                <c:pt idx="107">
                  <c:v>3.07</c:v>
                </c:pt>
                <c:pt idx="108">
                  <c:v>3.04</c:v>
                </c:pt>
                <c:pt idx="109">
                  <c:v>3.03</c:v>
                </c:pt>
                <c:pt idx="110">
                  <c:v>2.91</c:v>
                </c:pt>
                <c:pt idx="111">
                  <c:v>2.89</c:v>
                </c:pt>
                <c:pt idx="112">
                  <c:v>2.67</c:v>
                </c:pt>
                <c:pt idx="113">
                  <c:v>2.63</c:v>
                </c:pt>
                <c:pt idx="114">
                  <c:v>2.5499999999999998</c:v>
                </c:pt>
                <c:pt idx="115">
                  <c:v>2.58</c:v>
                </c:pt>
                <c:pt idx="116">
                  <c:v>2.4700000000000002</c:v>
                </c:pt>
                <c:pt idx="117">
                  <c:v>2.4700000000000002</c:v>
                </c:pt>
                <c:pt idx="118">
                  <c:v>2.37</c:v>
                </c:pt>
                <c:pt idx="119">
                  <c:v>2.36</c:v>
                </c:pt>
                <c:pt idx="120">
                  <c:v>2.4700000000000002</c:v>
                </c:pt>
                <c:pt idx="121">
                  <c:v>2.39</c:v>
                </c:pt>
                <c:pt idx="122">
                  <c:v>2.33</c:v>
                </c:pt>
                <c:pt idx="123">
                  <c:v>2.31</c:v>
                </c:pt>
                <c:pt idx="124">
                  <c:v>2.19</c:v>
                </c:pt>
                <c:pt idx="125">
                  <c:v>2.15</c:v>
                </c:pt>
                <c:pt idx="126">
                  <c:v>2.09</c:v>
                </c:pt>
                <c:pt idx="127">
                  <c:v>2.06</c:v>
                </c:pt>
                <c:pt idx="128">
                  <c:v>1.92</c:v>
                </c:pt>
                <c:pt idx="129">
                  <c:v>1.97</c:v>
                </c:pt>
                <c:pt idx="130">
                  <c:v>1.97</c:v>
                </c:pt>
                <c:pt idx="131">
                  <c:v>1.9</c:v>
                </c:pt>
                <c:pt idx="132">
                  <c:v>1.95</c:v>
                </c:pt>
                <c:pt idx="133">
                  <c:v>1.91</c:v>
                </c:pt>
                <c:pt idx="134">
                  <c:v>2</c:v>
                </c:pt>
                <c:pt idx="135">
                  <c:v>1.85</c:v>
                </c:pt>
                <c:pt idx="136">
                  <c:v>1.92</c:v>
                </c:pt>
                <c:pt idx="137">
                  <c:v>1.85</c:v>
                </c:pt>
                <c:pt idx="138">
                  <c:v>1.87</c:v>
                </c:pt>
                <c:pt idx="139">
                  <c:v>1.9</c:v>
                </c:pt>
                <c:pt idx="140">
                  <c:v>1.75</c:v>
                </c:pt>
                <c:pt idx="141">
                  <c:v>1.81</c:v>
                </c:pt>
                <c:pt idx="142">
                  <c:v>1.8</c:v>
                </c:pt>
                <c:pt idx="143">
                  <c:v>1.79</c:v>
                </c:pt>
                <c:pt idx="144">
                  <c:v>1.75</c:v>
                </c:pt>
                <c:pt idx="145">
                  <c:v>1.84</c:v>
                </c:pt>
                <c:pt idx="146">
                  <c:v>1.81</c:v>
                </c:pt>
                <c:pt idx="147">
                  <c:v>1.77</c:v>
                </c:pt>
                <c:pt idx="148">
                  <c:v>1.73</c:v>
                </c:pt>
                <c:pt idx="149">
                  <c:v>1.76</c:v>
                </c:pt>
                <c:pt idx="150">
                  <c:v>1.78</c:v>
                </c:pt>
                <c:pt idx="151">
                  <c:v>1.84</c:v>
                </c:pt>
                <c:pt idx="152">
                  <c:v>1.73</c:v>
                </c:pt>
                <c:pt idx="153">
                  <c:v>1.8</c:v>
                </c:pt>
                <c:pt idx="154">
                  <c:v>1.79</c:v>
                </c:pt>
                <c:pt idx="155">
                  <c:v>1.75</c:v>
                </c:pt>
                <c:pt idx="156">
                  <c:v>1.78</c:v>
                </c:pt>
                <c:pt idx="157">
                  <c:v>1.82</c:v>
                </c:pt>
              </c:numCache>
            </c:numRef>
          </c:val>
          <c:smooth val="0"/>
          <c:extLst xmlns:c16r2="http://schemas.microsoft.com/office/drawing/2015/06/chart">
            <c:ext xmlns:c16="http://schemas.microsoft.com/office/drawing/2014/chart" uri="{C3380CC4-5D6E-409C-BE32-E72D297353CC}">
              <c16:uniqueId val="{00000007-31D5-4598-A480-94A94FAB0649}"/>
            </c:ext>
          </c:extLst>
        </c:ser>
        <c:ser>
          <c:idx val="8"/>
          <c:order val="8"/>
          <c:tx>
            <c:strRef>
              <c:f>'G37'!$J$1:$J$2</c:f>
              <c:strCache>
                <c:ptCount val="1"/>
                <c:pt idx="0">
                  <c:v>Cost of borrowing for NFCs Spain</c:v>
                </c:pt>
              </c:strCache>
            </c:strRef>
          </c:tx>
          <c:spPr>
            <a:ln>
              <a:solidFill>
                <a:srgbClr val="BE73AF"/>
              </a:solidFill>
              <a:prstDash val="dash"/>
            </a:ln>
          </c:spPr>
          <c:marker>
            <c:symbol val="none"/>
          </c:marker>
          <c:cat>
            <c:numRef>
              <c:f>'G37'!$A$3:$A$161</c:f>
              <c:numCache>
                <c:formatCode>m/d/yyyy</c:formatCode>
                <c:ptCount val="159"/>
                <c:pt idx="0">
                  <c:v>38748</c:v>
                </c:pt>
                <c:pt idx="1">
                  <c:v>38776</c:v>
                </c:pt>
                <c:pt idx="2">
                  <c:v>38807</c:v>
                </c:pt>
                <c:pt idx="3">
                  <c:v>38835</c:v>
                </c:pt>
                <c:pt idx="4">
                  <c:v>38868</c:v>
                </c:pt>
                <c:pt idx="5">
                  <c:v>38898</c:v>
                </c:pt>
                <c:pt idx="6">
                  <c:v>38929</c:v>
                </c:pt>
                <c:pt idx="7">
                  <c:v>38960</c:v>
                </c:pt>
                <c:pt idx="8">
                  <c:v>38989</c:v>
                </c:pt>
                <c:pt idx="9">
                  <c:v>39021</c:v>
                </c:pt>
                <c:pt idx="10">
                  <c:v>39051</c:v>
                </c:pt>
                <c:pt idx="11">
                  <c:v>39080</c:v>
                </c:pt>
                <c:pt idx="12">
                  <c:v>39113</c:v>
                </c:pt>
                <c:pt idx="13">
                  <c:v>39141</c:v>
                </c:pt>
                <c:pt idx="14">
                  <c:v>39171</c:v>
                </c:pt>
                <c:pt idx="15">
                  <c:v>39202</c:v>
                </c:pt>
                <c:pt idx="16">
                  <c:v>39233</c:v>
                </c:pt>
                <c:pt idx="17">
                  <c:v>39262</c:v>
                </c:pt>
                <c:pt idx="18">
                  <c:v>39294</c:v>
                </c:pt>
                <c:pt idx="19">
                  <c:v>39325</c:v>
                </c:pt>
                <c:pt idx="20">
                  <c:v>39353</c:v>
                </c:pt>
                <c:pt idx="21">
                  <c:v>39386</c:v>
                </c:pt>
                <c:pt idx="22">
                  <c:v>39416</c:v>
                </c:pt>
                <c:pt idx="23">
                  <c:v>39447</c:v>
                </c:pt>
                <c:pt idx="24">
                  <c:v>39478</c:v>
                </c:pt>
                <c:pt idx="25">
                  <c:v>39507</c:v>
                </c:pt>
                <c:pt idx="26">
                  <c:v>39538</c:v>
                </c:pt>
                <c:pt idx="27">
                  <c:v>39568</c:v>
                </c:pt>
                <c:pt idx="28">
                  <c:v>39598</c:v>
                </c:pt>
                <c:pt idx="29">
                  <c:v>39629</c:v>
                </c:pt>
                <c:pt idx="30">
                  <c:v>39660</c:v>
                </c:pt>
                <c:pt idx="31">
                  <c:v>39689</c:v>
                </c:pt>
                <c:pt idx="32">
                  <c:v>39721</c:v>
                </c:pt>
                <c:pt idx="33">
                  <c:v>39752</c:v>
                </c:pt>
                <c:pt idx="34">
                  <c:v>39780</c:v>
                </c:pt>
                <c:pt idx="35">
                  <c:v>39813</c:v>
                </c:pt>
                <c:pt idx="36">
                  <c:v>39843</c:v>
                </c:pt>
                <c:pt idx="37">
                  <c:v>39871</c:v>
                </c:pt>
                <c:pt idx="38">
                  <c:v>39903</c:v>
                </c:pt>
                <c:pt idx="39">
                  <c:v>39933</c:v>
                </c:pt>
                <c:pt idx="40">
                  <c:v>39962</c:v>
                </c:pt>
                <c:pt idx="41">
                  <c:v>39994</c:v>
                </c:pt>
                <c:pt idx="42">
                  <c:v>40025</c:v>
                </c:pt>
                <c:pt idx="43">
                  <c:v>40056</c:v>
                </c:pt>
                <c:pt idx="44">
                  <c:v>40086</c:v>
                </c:pt>
                <c:pt idx="45">
                  <c:v>40116</c:v>
                </c:pt>
                <c:pt idx="46">
                  <c:v>40147</c:v>
                </c:pt>
                <c:pt idx="47">
                  <c:v>40178</c:v>
                </c:pt>
                <c:pt idx="48">
                  <c:v>40207</c:v>
                </c:pt>
                <c:pt idx="49">
                  <c:v>40235</c:v>
                </c:pt>
                <c:pt idx="50">
                  <c:v>40268</c:v>
                </c:pt>
                <c:pt idx="51">
                  <c:v>40298</c:v>
                </c:pt>
                <c:pt idx="52">
                  <c:v>40329</c:v>
                </c:pt>
                <c:pt idx="53">
                  <c:v>40359</c:v>
                </c:pt>
                <c:pt idx="54">
                  <c:v>40389</c:v>
                </c:pt>
                <c:pt idx="55">
                  <c:v>40421</c:v>
                </c:pt>
                <c:pt idx="56">
                  <c:v>40451</c:v>
                </c:pt>
                <c:pt idx="57">
                  <c:v>40480</c:v>
                </c:pt>
                <c:pt idx="58">
                  <c:v>40512</c:v>
                </c:pt>
                <c:pt idx="59">
                  <c:v>40543</c:v>
                </c:pt>
                <c:pt idx="60">
                  <c:v>40574</c:v>
                </c:pt>
                <c:pt idx="61">
                  <c:v>40602</c:v>
                </c:pt>
                <c:pt idx="62">
                  <c:v>40633</c:v>
                </c:pt>
                <c:pt idx="63">
                  <c:v>40662</c:v>
                </c:pt>
                <c:pt idx="64">
                  <c:v>40694</c:v>
                </c:pt>
                <c:pt idx="65">
                  <c:v>40724</c:v>
                </c:pt>
                <c:pt idx="66">
                  <c:v>40753</c:v>
                </c:pt>
                <c:pt idx="67">
                  <c:v>40786</c:v>
                </c:pt>
                <c:pt idx="68">
                  <c:v>40816</c:v>
                </c:pt>
                <c:pt idx="69">
                  <c:v>40847</c:v>
                </c:pt>
                <c:pt idx="70">
                  <c:v>40877</c:v>
                </c:pt>
                <c:pt idx="71">
                  <c:v>40907</c:v>
                </c:pt>
                <c:pt idx="72">
                  <c:v>40939</c:v>
                </c:pt>
                <c:pt idx="73">
                  <c:v>40968</c:v>
                </c:pt>
                <c:pt idx="74">
                  <c:v>40998</c:v>
                </c:pt>
                <c:pt idx="75">
                  <c:v>41029</c:v>
                </c:pt>
                <c:pt idx="76">
                  <c:v>41060</c:v>
                </c:pt>
                <c:pt idx="77">
                  <c:v>41089</c:v>
                </c:pt>
                <c:pt idx="78">
                  <c:v>41121</c:v>
                </c:pt>
                <c:pt idx="79">
                  <c:v>41152</c:v>
                </c:pt>
                <c:pt idx="80">
                  <c:v>41180</c:v>
                </c:pt>
                <c:pt idx="81">
                  <c:v>41213</c:v>
                </c:pt>
                <c:pt idx="82">
                  <c:v>41243</c:v>
                </c:pt>
                <c:pt idx="83">
                  <c:v>41274</c:v>
                </c:pt>
                <c:pt idx="84">
                  <c:v>41305</c:v>
                </c:pt>
                <c:pt idx="85">
                  <c:v>41333</c:v>
                </c:pt>
                <c:pt idx="86">
                  <c:v>41362</c:v>
                </c:pt>
                <c:pt idx="87">
                  <c:v>41394</c:v>
                </c:pt>
                <c:pt idx="88">
                  <c:v>41425</c:v>
                </c:pt>
                <c:pt idx="89">
                  <c:v>41453</c:v>
                </c:pt>
                <c:pt idx="90">
                  <c:v>41486</c:v>
                </c:pt>
                <c:pt idx="91">
                  <c:v>41516</c:v>
                </c:pt>
                <c:pt idx="92">
                  <c:v>41547</c:v>
                </c:pt>
                <c:pt idx="93">
                  <c:v>41578</c:v>
                </c:pt>
                <c:pt idx="94">
                  <c:v>41607</c:v>
                </c:pt>
                <c:pt idx="95">
                  <c:v>41639</c:v>
                </c:pt>
                <c:pt idx="96">
                  <c:v>41670</c:v>
                </c:pt>
                <c:pt idx="97">
                  <c:v>41698</c:v>
                </c:pt>
                <c:pt idx="98">
                  <c:v>41729</c:v>
                </c:pt>
                <c:pt idx="99">
                  <c:v>41759</c:v>
                </c:pt>
                <c:pt idx="100">
                  <c:v>41789</c:v>
                </c:pt>
                <c:pt idx="101">
                  <c:v>41820</c:v>
                </c:pt>
                <c:pt idx="102">
                  <c:v>41851</c:v>
                </c:pt>
                <c:pt idx="103">
                  <c:v>41880</c:v>
                </c:pt>
                <c:pt idx="104">
                  <c:v>41912</c:v>
                </c:pt>
                <c:pt idx="105">
                  <c:v>41943</c:v>
                </c:pt>
                <c:pt idx="106">
                  <c:v>41971</c:v>
                </c:pt>
                <c:pt idx="107">
                  <c:v>42004</c:v>
                </c:pt>
                <c:pt idx="108">
                  <c:v>42034</c:v>
                </c:pt>
                <c:pt idx="109">
                  <c:v>42062</c:v>
                </c:pt>
                <c:pt idx="110">
                  <c:v>42094</c:v>
                </c:pt>
                <c:pt idx="111">
                  <c:v>42124</c:v>
                </c:pt>
                <c:pt idx="112">
                  <c:v>42153</c:v>
                </c:pt>
                <c:pt idx="113">
                  <c:v>42185</c:v>
                </c:pt>
                <c:pt idx="114">
                  <c:v>42216</c:v>
                </c:pt>
                <c:pt idx="115">
                  <c:v>42247</c:v>
                </c:pt>
                <c:pt idx="116">
                  <c:v>42277</c:v>
                </c:pt>
                <c:pt idx="117">
                  <c:v>42307</c:v>
                </c:pt>
                <c:pt idx="118">
                  <c:v>42338</c:v>
                </c:pt>
                <c:pt idx="119">
                  <c:v>42369</c:v>
                </c:pt>
                <c:pt idx="120">
                  <c:v>42398</c:v>
                </c:pt>
                <c:pt idx="121">
                  <c:v>42429</c:v>
                </c:pt>
                <c:pt idx="122">
                  <c:v>42460</c:v>
                </c:pt>
                <c:pt idx="123">
                  <c:v>42489</c:v>
                </c:pt>
                <c:pt idx="124">
                  <c:v>42521</c:v>
                </c:pt>
                <c:pt idx="125">
                  <c:v>42551</c:v>
                </c:pt>
                <c:pt idx="126">
                  <c:v>42580</c:v>
                </c:pt>
                <c:pt idx="127">
                  <c:v>42613</c:v>
                </c:pt>
                <c:pt idx="128">
                  <c:v>42643</c:v>
                </c:pt>
                <c:pt idx="129">
                  <c:v>42674</c:v>
                </c:pt>
                <c:pt idx="130">
                  <c:v>42704</c:v>
                </c:pt>
                <c:pt idx="131">
                  <c:v>42734</c:v>
                </c:pt>
                <c:pt idx="132">
                  <c:v>42766</c:v>
                </c:pt>
                <c:pt idx="133">
                  <c:v>42794</c:v>
                </c:pt>
                <c:pt idx="134">
                  <c:v>42825</c:v>
                </c:pt>
                <c:pt idx="135">
                  <c:v>42853</c:v>
                </c:pt>
                <c:pt idx="136">
                  <c:v>42886</c:v>
                </c:pt>
                <c:pt idx="137">
                  <c:v>42916</c:v>
                </c:pt>
                <c:pt idx="138">
                  <c:v>42947</c:v>
                </c:pt>
                <c:pt idx="139">
                  <c:v>42978</c:v>
                </c:pt>
                <c:pt idx="140">
                  <c:v>43007</c:v>
                </c:pt>
                <c:pt idx="141">
                  <c:v>43039</c:v>
                </c:pt>
                <c:pt idx="142">
                  <c:v>43069</c:v>
                </c:pt>
                <c:pt idx="143">
                  <c:v>43098</c:v>
                </c:pt>
                <c:pt idx="144">
                  <c:v>43131</c:v>
                </c:pt>
                <c:pt idx="145">
                  <c:v>43159</c:v>
                </c:pt>
                <c:pt idx="146">
                  <c:v>43189</c:v>
                </c:pt>
                <c:pt idx="147">
                  <c:v>43220</c:v>
                </c:pt>
                <c:pt idx="148">
                  <c:v>43251</c:v>
                </c:pt>
                <c:pt idx="149">
                  <c:v>43280</c:v>
                </c:pt>
                <c:pt idx="150">
                  <c:v>43312</c:v>
                </c:pt>
                <c:pt idx="151">
                  <c:v>43343</c:v>
                </c:pt>
                <c:pt idx="152">
                  <c:v>43371</c:v>
                </c:pt>
                <c:pt idx="153">
                  <c:v>43404</c:v>
                </c:pt>
                <c:pt idx="154">
                  <c:v>43434</c:v>
                </c:pt>
                <c:pt idx="155">
                  <c:v>43465</c:v>
                </c:pt>
                <c:pt idx="156">
                  <c:v>43496</c:v>
                </c:pt>
                <c:pt idx="157">
                  <c:v>43524</c:v>
                </c:pt>
                <c:pt idx="158">
                  <c:v>43553</c:v>
                </c:pt>
              </c:numCache>
            </c:numRef>
          </c:cat>
          <c:val>
            <c:numRef>
              <c:f>'G37'!$J$3:$J$161</c:f>
              <c:numCache>
                <c:formatCode>General</c:formatCode>
                <c:ptCount val="159"/>
                <c:pt idx="0">
                  <c:v>3.54</c:v>
                </c:pt>
                <c:pt idx="1">
                  <c:v>3.62</c:v>
                </c:pt>
                <c:pt idx="2">
                  <c:v>3.75</c:v>
                </c:pt>
                <c:pt idx="3">
                  <c:v>3.8</c:v>
                </c:pt>
                <c:pt idx="4">
                  <c:v>3.84</c:v>
                </c:pt>
                <c:pt idx="5">
                  <c:v>3.96</c:v>
                </c:pt>
                <c:pt idx="6">
                  <c:v>4.07</c:v>
                </c:pt>
                <c:pt idx="7">
                  <c:v>4.21</c:v>
                </c:pt>
                <c:pt idx="8">
                  <c:v>4.22</c:v>
                </c:pt>
                <c:pt idx="9">
                  <c:v>4.42</c:v>
                </c:pt>
                <c:pt idx="10">
                  <c:v>4.4400000000000004</c:v>
                </c:pt>
                <c:pt idx="11">
                  <c:v>4.63</c:v>
                </c:pt>
                <c:pt idx="12">
                  <c:v>4.6900000000000004</c:v>
                </c:pt>
                <c:pt idx="13">
                  <c:v>4.78</c:v>
                </c:pt>
                <c:pt idx="14">
                  <c:v>4.92</c:v>
                </c:pt>
                <c:pt idx="15">
                  <c:v>4.92</c:v>
                </c:pt>
                <c:pt idx="16">
                  <c:v>4.97</c:v>
                </c:pt>
                <c:pt idx="17">
                  <c:v>5.0999999999999996</c:v>
                </c:pt>
                <c:pt idx="18">
                  <c:v>5.13</c:v>
                </c:pt>
                <c:pt idx="19">
                  <c:v>5.32</c:v>
                </c:pt>
                <c:pt idx="20">
                  <c:v>5.56</c:v>
                </c:pt>
                <c:pt idx="21">
                  <c:v>5.49</c:v>
                </c:pt>
                <c:pt idx="22">
                  <c:v>5.54</c:v>
                </c:pt>
                <c:pt idx="23">
                  <c:v>5.63</c:v>
                </c:pt>
                <c:pt idx="24">
                  <c:v>5.47</c:v>
                </c:pt>
                <c:pt idx="25">
                  <c:v>5.46</c:v>
                </c:pt>
                <c:pt idx="26">
                  <c:v>5.5</c:v>
                </c:pt>
                <c:pt idx="27">
                  <c:v>5.66</c:v>
                </c:pt>
                <c:pt idx="28">
                  <c:v>5.73</c:v>
                </c:pt>
                <c:pt idx="29">
                  <c:v>5.7</c:v>
                </c:pt>
                <c:pt idx="30">
                  <c:v>5.9</c:v>
                </c:pt>
                <c:pt idx="31">
                  <c:v>5.9</c:v>
                </c:pt>
                <c:pt idx="32">
                  <c:v>5.94</c:v>
                </c:pt>
                <c:pt idx="33">
                  <c:v>5.96</c:v>
                </c:pt>
                <c:pt idx="34">
                  <c:v>5.49</c:v>
                </c:pt>
                <c:pt idx="35">
                  <c:v>4.7300000000000004</c:v>
                </c:pt>
                <c:pt idx="36">
                  <c:v>4.01</c:v>
                </c:pt>
                <c:pt idx="37">
                  <c:v>3.62</c:v>
                </c:pt>
                <c:pt idx="38">
                  <c:v>3.41</c:v>
                </c:pt>
                <c:pt idx="39">
                  <c:v>3.02</c:v>
                </c:pt>
                <c:pt idx="40">
                  <c:v>3.02</c:v>
                </c:pt>
                <c:pt idx="41">
                  <c:v>3.03</c:v>
                </c:pt>
                <c:pt idx="42">
                  <c:v>2.88</c:v>
                </c:pt>
                <c:pt idx="43">
                  <c:v>2.67</c:v>
                </c:pt>
                <c:pt idx="44">
                  <c:v>2.7</c:v>
                </c:pt>
                <c:pt idx="45">
                  <c:v>2.65</c:v>
                </c:pt>
                <c:pt idx="46">
                  <c:v>2.65</c:v>
                </c:pt>
                <c:pt idx="47">
                  <c:v>2.69</c:v>
                </c:pt>
                <c:pt idx="48">
                  <c:v>2.5499999999999998</c:v>
                </c:pt>
                <c:pt idx="49">
                  <c:v>2.5299999999999998</c:v>
                </c:pt>
                <c:pt idx="50">
                  <c:v>2.63</c:v>
                </c:pt>
                <c:pt idx="51">
                  <c:v>2.57</c:v>
                </c:pt>
                <c:pt idx="52">
                  <c:v>2.5099999999999998</c:v>
                </c:pt>
                <c:pt idx="53">
                  <c:v>2.89</c:v>
                </c:pt>
                <c:pt idx="54">
                  <c:v>2.9</c:v>
                </c:pt>
                <c:pt idx="55">
                  <c:v>2.94</c:v>
                </c:pt>
                <c:pt idx="56">
                  <c:v>2.89</c:v>
                </c:pt>
                <c:pt idx="57">
                  <c:v>3.12</c:v>
                </c:pt>
                <c:pt idx="58">
                  <c:v>3.03</c:v>
                </c:pt>
                <c:pt idx="59">
                  <c:v>3.11</c:v>
                </c:pt>
                <c:pt idx="60">
                  <c:v>3.26</c:v>
                </c:pt>
                <c:pt idx="61">
                  <c:v>3.49</c:v>
                </c:pt>
                <c:pt idx="62">
                  <c:v>3.5</c:v>
                </c:pt>
                <c:pt idx="63">
                  <c:v>3.71</c:v>
                </c:pt>
                <c:pt idx="64">
                  <c:v>3.61</c:v>
                </c:pt>
                <c:pt idx="65">
                  <c:v>3.57</c:v>
                </c:pt>
                <c:pt idx="66">
                  <c:v>3.8</c:v>
                </c:pt>
                <c:pt idx="67">
                  <c:v>3.85</c:v>
                </c:pt>
                <c:pt idx="68">
                  <c:v>3.88</c:v>
                </c:pt>
                <c:pt idx="69">
                  <c:v>3.95</c:v>
                </c:pt>
                <c:pt idx="70">
                  <c:v>3.84</c:v>
                </c:pt>
                <c:pt idx="71">
                  <c:v>3.9</c:v>
                </c:pt>
                <c:pt idx="72">
                  <c:v>3.69</c:v>
                </c:pt>
                <c:pt idx="73">
                  <c:v>3.77</c:v>
                </c:pt>
                <c:pt idx="74">
                  <c:v>3.63</c:v>
                </c:pt>
                <c:pt idx="75">
                  <c:v>3.84</c:v>
                </c:pt>
                <c:pt idx="76">
                  <c:v>3.91</c:v>
                </c:pt>
                <c:pt idx="77">
                  <c:v>3.7</c:v>
                </c:pt>
                <c:pt idx="78">
                  <c:v>3.56</c:v>
                </c:pt>
                <c:pt idx="79">
                  <c:v>3.45</c:v>
                </c:pt>
                <c:pt idx="80">
                  <c:v>3.33</c:v>
                </c:pt>
                <c:pt idx="81">
                  <c:v>3.39</c:v>
                </c:pt>
                <c:pt idx="82">
                  <c:v>3.42</c:v>
                </c:pt>
                <c:pt idx="83">
                  <c:v>3.4</c:v>
                </c:pt>
                <c:pt idx="84">
                  <c:v>3.5</c:v>
                </c:pt>
                <c:pt idx="85">
                  <c:v>3.55</c:v>
                </c:pt>
                <c:pt idx="86">
                  <c:v>3.49</c:v>
                </c:pt>
                <c:pt idx="87">
                  <c:v>3.72</c:v>
                </c:pt>
                <c:pt idx="88">
                  <c:v>3.81</c:v>
                </c:pt>
                <c:pt idx="89">
                  <c:v>3.39</c:v>
                </c:pt>
                <c:pt idx="90">
                  <c:v>3.68</c:v>
                </c:pt>
                <c:pt idx="91">
                  <c:v>3.57</c:v>
                </c:pt>
                <c:pt idx="92">
                  <c:v>3.25</c:v>
                </c:pt>
                <c:pt idx="93">
                  <c:v>3.8</c:v>
                </c:pt>
                <c:pt idx="94">
                  <c:v>3.87</c:v>
                </c:pt>
                <c:pt idx="95">
                  <c:v>3.35</c:v>
                </c:pt>
                <c:pt idx="96">
                  <c:v>3.58</c:v>
                </c:pt>
                <c:pt idx="97">
                  <c:v>3.6</c:v>
                </c:pt>
                <c:pt idx="98">
                  <c:v>3.56</c:v>
                </c:pt>
                <c:pt idx="99">
                  <c:v>3.65</c:v>
                </c:pt>
                <c:pt idx="100">
                  <c:v>3.51</c:v>
                </c:pt>
                <c:pt idx="101">
                  <c:v>3.37</c:v>
                </c:pt>
                <c:pt idx="102">
                  <c:v>3.45</c:v>
                </c:pt>
                <c:pt idx="103">
                  <c:v>3.41</c:v>
                </c:pt>
                <c:pt idx="104">
                  <c:v>3.3</c:v>
                </c:pt>
                <c:pt idx="105">
                  <c:v>3.24</c:v>
                </c:pt>
                <c:pt idx="106">
                  <c:v>3</c:v>
                </c:pt>
                <c:pt idx="107">
                  <c:v>2.69</c:v>
                </c:pt>
                <c:pt idx="108">
                  <c:v>3.06</c:v>
                </c:pt>
                <c:pt idx="109">
                  <c:v>2.89</c:v>
                </c:pt>
                <c:pt idx="110">
                  <c:v>2.66</c:v>
                </c:pt>
                <c:pt idx="111">
                  <c:v>2.79</c:v>
                </c:pt>
                <c:pt idx="112">
                  <c:v>2.66</c:v>
                </c:pt>
                <c:pt idx="113">
                  <c:v>2.63</c:v>
                </c:pt>
                <c:pt idx="114">
                  <c:v>2.4900000000000002</c:v>
                </c:pt>
                <c:pt idx="115">
                  <c:v>2.41</c:v>
                </c:pt>
                <c:pt idx="116">
                  <c:v>2.52</c:v>
                </c:pt>
                <c:pt idx="117">
                  <c:v>2.4500000000000002</c:v>
                </c:pt>
                <c:pt idx="118">
                  <c:v>2.46</c:v>
                </c:pt>
                <c:pt idx="119">
                  <c:v>2.36</c:v>
                </c:pt>
                <c:pt idx="120">
                  <c:v>2.4</c:v>
                </c:pt>
                <c:pt idx="121">
                  <c:v>2.2599999999999998</c:v>
                </c:pt>
                <c:pt idx="122">
                  <c:v>2.2999999999999998</c:v>
                </c:pt>
                <c:pt idx="123">
                  <c:v>2.2999999999999998</c:v>
                </c:pt>
                <c:pt idx="124">
                  <c:v>2.1800000000000002</c:v>
                </c:pt>
                <c:pt idx="125">
                  <c:v>1.99</c:v>
                </c:pt>
                <c:pt idx="126">
                  <c:v>2.0699999999999998</c:v>
                </c:pt>
                <c:pt idx="127">
                  <c:v>1.96</c:v>
                </c:pt>
                <c:pt idx="128">
                  <c:v>2.09</c:v>
                </c:pt>
                <c:pt idx="129">
                  <c:v>2.02</c:v>
                </c:pt>
                <c:pt idx="130">
                  <c:v>2</c:v>
                </c:pt>
                <c:pt idx="131">
                  <c:v>1.91</c:v>
                </c:pt>
                <c:pt idx="132">
                  <c:v>1.96</c:v>
                </c:pt>
                <c:pt idx="133">
                  <c:v>1.9</c:v>
                </c:pt>
                <c:pt idx="134">
                  <c:v>1.93</c:v>
                </c:pt>
                <c:pt idx="135">
                  <c:v>2</c:v>
                </c:pt>
                <c:pt idx="136">
                  <c:v>1.9</c:v>
                </c:pt>
                <c:pt idx="137">
                  <c:v>1.89</c:v>
                </c:pt>
                <c:pt idx="138">
                  <c:v>1.83</c:v>
                </c:pt>
                <c:pt idx="139">
                  <c:v>1.87</c:v>
                </c:pt>
                <c:pt idx="140">
                  <c:v>1.89</c:v>
                </c:pt>
                <c:pt idx="141">
                  <c:v>1.87</c:v>
                </c:pt>
                <c:pt idx="142">
                  <c:v>1.85</c:v>
                </c:pt>
                <c:pt idx="143">
                  <c:v>1.76</c:v>
                </c:pt>
                <c:pt idx="144">
                  <c:v>1.83</c:v>
                </c:pt>
                <c:pt idx="145">
                  <c:v>1.88</c:v>
                </c:pt>
                <c:pt idx="146">
                  <c:v>1.82</c:v>
                </c:pt>
                <c:pt idx="147">
                  <c:v>1.84</c:v>
                </c:pt>
                <c:pt idx="148">
                  <c:v>1.77</c:v>
                </c:pt>
                <c:pt idx="149">
                  <c:v>1.82</c:v>
                </c:pt>
                <c:pt idx="150">
                  <c:v>1.79</c:v>
                </c:pt>
                <c:pt idx="151">
                  <c:v>1.77</c:v>
                </c:pt>
                <c:pt idx="152">
                  <c:v>1.76</c:v>
                </c:pt>
                <c:pt idx="153">
                  <c:v>1.69</c:v>
                </c:pt>
                <c:pt idx="154">
                  <c:v>1.85</c:v>
                </c:pt>
                <c:pt idx="155">
                  <c:v>1.74</c:v>
                </c:pt>
                <c:pt idx="156">
                  <c:v>1.68</c:v>
                </c:pt>
                <c:pt idx="157">
                  <c:v>1.7</c:v>
                </c:pt>
              </c:numCache>
            </c:numRef>
          </c:val>
          <c:smooth val="0"/>
          <c:extLst xmlns:c16r2="http://schemas.microsoft.com/office/drawing/2015/06/chart">
            <c:ext xmlns:c16="http://schemas.microsoft.com/office/drawing/2014/chart" uri="{C3380CC4-5D6E-409C-BE32-E72D297353CC}">
              <c16:uniqueId val="{00000008-31D5-4598-A480-94A94FAB0649}"/>
            </c:ext>
          </c:extLst>
        </c:ser>
        <c:dLbls>
          <c:showLegendKey val="0"/>
          <c:showVal val="0"/>
          <c:showCatName val="0"/>
          <c:showSerName val="0"/>
          <c:showPercent val="0"/>
          <c:showBubbleSize val="0"/>
        </c:dLbls>
        <c:marker val="1"/>
        <c:smooth val="0"/>
        <c:axId val="121800960"/>
        <c:axId val="121815040"/>
      </c:lineChart>
      <c:dateAx>
        <c:axId val="121800960"/>
        <c:scaling>
          <c:orientation val="minMax"/>
        </c:scaling>
        <c:delete val="0"/>
        <c:axPos val="b"/>
        <c:numFmt formatCode="m/d/yyyy"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815040"/>
        <c:crosses val="autoZero"/>
        <c:auto val="1"/>
        <c:lblOffset val="100"/>
        <c:baseTimeUnit val="months"/>
        <c:majorUnit val="1"/>
        <c:majorTimeUnit val="years"/>
      </c:dateAx>
      <c:valAx>
        <c:axId val="121815040"/>
        <c:scaling>
          <c:orientation val="minMax"/>
        </c:scaling>
        <c:delete val="0"/>
        <c:axPos val="l"/>
        <c:majorGridlines>
          <c:spPr>
            <a:ln w="3175"/>
          </c:spPr>
        </c:majorGridlines>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800960"/>
        <c:crosses val="autoZero"/>
        <c:crossBetween val="between"/>
      </c:valAx>
    </c:plotArea>
    <c:legend>
      <c:legendPos val="b"/>
      <c:layout>
        <c:manualLayout>
          <c:xMode val="edge"/>
          <c:yMode val="edge"/>
          <c:x val="5.7443274505620062E-2"/>
          <c:y val="0.88336536077617056"/>
          <c:w val="0.92199190545349419"/>
          <c:h val="0.11663463922382941"/>
        </c:manualLayout>
      </c:layou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'G38'!$A$3</c:f>
              <c:strCache>
                <c:ptCount val="1"/>
                <c:pt idx="0">
                  <c:v>Intermediate consumption from tradable sectors</c:v>
                </c:pt>
              </c:strCache>
            </c:strRef>
          </c:tx>
          <c:spPr>
            <a:solidFill>
              <a:srgbClr val="00A0E1"/>
            </a:solidFill>
            <a:ln>
              <a:noFill/>
            </a:ln>
          </c:spPr>
          <c:invertIfNegative val="0"/>
          <c:cat>
            <c:strRef>
              <c:f>'G38'!$B$2:$E$2</c:f>
              <c:strCache>
                <c:ptCount val="4"/>
                <c:pt idx="0">
                  <c:v>France</c:v>
                </c:pt>
                <c:pt idx="1">
                  <c:v>Germany</c:v>
                </c:pt>
                <c:pt idx="2">
                  <c:v>Italy</c:v>
                </c:pt>
                <c:pt idx="3">
                  <c:v>Spain</c:v>
                </c:pt>
              </c:strCache>
            </c:strRef>
          </c:cat>
          <c:val>
            <c:numRef>
              <c:f>'G38'!$B$3:$E$3</c:f>
              <c:numCache>
                <c:formatCode>0\.0%</c:formatCode>
                <c:ptCount val="4"/>
                <c:pt idx="0">
                  <c:v>0.59667488480673669</c:v>
                </c:pt>
                <c:pt idx="1">
                  <c:v>0.55667353874838665</c:v>
                </c:pt>
                <c:pt idx="2">
                  <c:v>0.62732803649813285</c:v>
                </c:pt>
                <c:pt idx="3">
                  <c:v>0.68176578736226889</c:v>
                </c:pt>
              </c:numCache>
            </c:numRef>
          </c:val>
          <c:extLst xmlns:c16r2="http://schemas.microsoft.com/office/drawing/2015/06/chart">
            <c:ext xmlns:c16="http://schemas.microsoft.com/office/drawing/2014/chart" uri="{C3380CC4-5D6E-409C-BE32-E72D297353CC}">
              <c16:uniqueId val="{00000000-05B4-4BA1-8E12-FAE6CF8F20B0}"/>
            </c:ext>
          </c:extLst>
        </c:ser>
        <c:ser>
          <c:idx val="1"/>
          <c:order val="1"/>
          <c:tx>
            <c:strRef>
              <c:f>'G38'!$A$4</c:f>
              <c:strCache>
                <c:ptCount val="1"/>
                <c:pt idx="0">
                  <c:v>Intermediate consumption from non-tradable sectors</c:v>
                </c:pt>
              </c:strCache>
            </c:strRef>
          </c:tx>
          <c:spPr>
            <a:solidFill>
              <a:srgbClr val="F59100"/>
            </a:solidFill>
          </c:spPr>
          <c:invertIfNegative val="0"/>
          <c:cat>
            <c:strRef>
              <c:f>'G38'!$B$2:$E$2</c:f>
              <c:strCache>
                <c:ptCount val="4"/>
                <c:pt idx="0">
                  <c:v>France</c:v>
                </c:pt>
                <c:pt idx="1">
                  <c:v>Germany</c:v>
                </c:pt>
                <c:pt idx="2">
                  <c:v>Italy</c:v>
                </c:pt>
                <c:pt idx="3">
                  <c:v>Spain</c:v>
                </c:pt>
              </c:strCache>
            </c:strRef>
          </c:cat>
          <c:val>
            <c:numRef>
              <c:f>'G38'!$B$4:$E$4</c:f>
              <c:numCache>
                <c:formatCode>0\.0%</c:formatCode>
                <c:ptCount val="4"/>
                <c:pt idx="0">
                  <c:v>0.15892084858596717</c:v>
                </c:pt>
                <c:pt idx="1">
                  <c:v>0.18636497508085456</c:v>
                </c:pt>
                <c:pt idx="2">
                  <c:v>0.17039682119817837</c:v>
                </c:pt>
                <c:pt idx="3">
                  <c:v>0.13635556588621922</c:v>
                </c:pt>
              </c:numCache>
            </c:numRef>
          </c:val>
          <c:extLst xmlns:c16r2="http://schemas.microsoft.com/office/drawing/2015/06/chart">
            <c:ext xmlns:c16="http://schemas.microsoft.com/office/drawing/2014/chart" uri="{C3380CC4-5D6E-409C-BE32-E72D297353CC}">
              <c16:uniqueId val="{00000001-05B4-4BA1-8E12-FAE6CF8F20B0}"/>
            </c:ext>
          </c:extLst>
        </c:ser>
        <c:ser>
          <c:idx val="2"/>
          <c:order val="2"/>
          <c:tx>
            <c:strRef>
              <c:f>'G38'!$A$5</c:f>
              <c:strCache>
                <c:ptCount val="1"/>
                <c:pt idx="0">
                  <c:v>Compensation of employees</c:v>
                </c:pt>
              </c:strCache>
            </c:strRef>
          </c:tx>
          <c:spPr>
            <a:solidFill>
              <a:srgbClr val="142882"/>
            </a:solidFill>
            <a:ln>
              <a:noFill/>
            </a:ln>
          </c:spPr>
          <c:invertIfNegative val="0"/>
          <c:cat>
            <c:strRef>
              <c:f>'G38'!$B$2:$E$2</c:f>
              <c:strCache>
                <c:ptCount val="4"/>
                <c:pt idx="0">
                  <c:v>France</c:v>
                </c:pt>
                <c:pt idx="1">
                  <c:v>Germany</c:v>
                </c:pt>
                <c:pt idx="2">
                  <c:v>Italy</c:v>
                </c:pt>
                <c:pt idx="3">
                  <c:v>Spain</c:v>
                </c:pt>
              </c:strCache>
            </c:strRef>
          </c:cat>
          <c:val>
            <c:numRef>
              <c:f>'G38'!$B$5:$E$5</c:f>
              <c:numCache>
                <c:formatCode>0\.0%</c:formatCode>
                <c:ptCount val="4"/>
                <c:pt idx="0">
                  <c:v>0.19029531179993106</c:v>
                </c:pt>
                <c:pt idx="1">
                  <c:v>0.2117458839875595</c:v>
                </c:pt>
                <c:pt idx="2">
                  <c:v>0.13782813407079819</c:v>
                </c:pt>
                <c:pt idx="3">
                  <c:v>0.14460004228726495</c:v>
                </c:pt>
              </c:numCache>
            </c:numRef>
          </c:val>
          <c:extLst xmlns:c16r2="http://schemas.microsoft.com/office/drawing/2015/06/chart">
            <c:ext xmlns:c16="http://schemas.microsoft.com/office/drawing/2014/chart" uri="{C3380CC4-5D6E-409C-BE32-E72D297353CC}">
              <c16:uniqueId val="{00000002-05B4-4BA1-8E12-FAE6CF8F20B0}"/>
            </c:ext>
          </c:extLst>
        </c:ser>
        <c:ser>
          <c:idx val="3"/>
          <c:order val="3"/>
          <c:tx>
            <c:strRef>
              <c:f>'G38'!$A$6</c:f>
              <c:strCache>
                <c:ptCount val="1"/>
                <c:pt idx="0">
                  <c:v>Employers social contributions</c:v>
                </c:pt>
              </c:strCache>
            </c:strRef>
          </c:tx>
          <c:spPr>
            <a:solidFill>
              <a:srgbClr val="BE73AF"/>
            </a:solidFill>
          </c:spPr>
          <c:invertIfNegative val="0"/>
          <c:cat>
            <c:strRef>
              <c:f>'G38'!$B$2:$E$2</c:f>
              <c:strCache>
                <c:ptCount val="4"/>
                <c:pt idx="0">
                  <c:v>France</c:v>
                </c:pt>
                <c:pt idx="1">
                  <c:v>Germany</c:v>
                </c:pt>
                <c:pt idx="2">
                  <c:v>Italy</c:v>
                </c:pt>
                <c:pt idx="3">
                  <c:v>Spain</c:v>
                </c:pt>
              </c:strCache>
            </c:strRef>
          </c:cat>
          <c:val>
            <c:numRef>
              <c:f>'G38'!$B$6:$E$6</c:f>
              <c:numCache>
                <c:formatCode>0\.0%</c:formatCode>
                <c:ptCount val="4"/>
                <c:pt idx="0">
                  <c:v>4.3506749204198891E-2</c:v>
                </c:pt>
                <c:pt idx="1">
                  <c:v>4.7004763285348222E-2</c:v>
                </c:pt>
                <c:pt idx="2">
                  <c:v>5.3555656534408101E-2</c:v>
                </c:pt>
                <c:pt idx="3">
                  <c:v>3.6416056278468639E-2</c:v>
                </c:pt>
              </c:numCache>
            </c:numRef>
          </c:val>
          <c:extLst xmlns:c16r2="http://schemas.microsoft.com/office/drawing/2015/06/chart">
            <c:ext xmlns:c16="http://schemas.microsoft.com/office/drawing/2014/chart" uri="{C3380CC4-5D6E-409C-BE32-E72D297353CC}">
              <c16:uniqueId val="{00000003-05B4-4BA1-8E12-FAE6CF8F20B0}"/>
            </c:ext>
          </c:extLst>
        </c:ser>
        <c:ser>
          <c:idx val="4"/>
          <c:order val="4"/>
          <c:tx>
            <c:strRef>
              <c:f>'G38'!$A$7</c:f>
              <c:strCache>
                <c:ptCount val="1"/>
                <c:pt idx="0">
                  <c:v>Net taxes on production</c:v>
                </c:pt>
              </c:strCache>
            </c:strRef>
          </c:tx>
          <c:spPr>
            <a:solidFill>
              <a:srgbClr val="64B43C"/>
            </a:solidFill>
          </c:spPr>
          <c:invertIfNegative val="0"/>
          <c:cat>
            <c:strRef>
              <c:f>'G38'!$B$2:$E$2</c:f>
              <c:strCache>
                <c:ptCount val="4"/>
                <c:pt idx="0">
                  <c:v>France</c:v>
                </c:pt>
                <c:pt idx="1">
                  <c:v>Germany</c:v>
                </c:pt>
                <c:pt idx="2">
                  <c:v>Italy</c:v>
                </c:pt>
                <c:pt idx="3">
                  <c:v>Spain</c:v>
                </c:pt>
              </c:strCache>
            </c:strRef>
          </c:cat>
          <c:val>
            <c:numRef>
              <c:f>'G38'!$B$7:$E$7</c:f>
              <c:numCache>
                <c:formatCode>0\.0%</c:formatCode>
                <c:ptCount val="4"/>
                <c:pt idx="0">
                  <c:v>1.0602205603166135E-2</c:v>
                </c:pt>
                <c:pt idx="1">
                  <c:v>-1.789161102148969E-3</c:v>
                </c:pt>
                <c:pt idx="2">
                  <c:v>1.0891351698482595E-2</c:v>
                </c:pt>
                <c:pt idx="3">
                  <c:v>8.6254818577831676E-4</c:v>
                </c:pt>
              </c:numCache>
            </c:numRef>
          </c:val>
          <c:extLst xmlns:c16r2="http://schemas.microsoft.com/office/drawing/2015/06/chart">
            <c:ext xmlns:c16="http://schemas.microsoft.com/office/drawing/2014/chart" uri="{C3380CC4-5D6E-409C-BE32-E72D297353CC}">
              <c16:uniqueId val="{00000004-05B4-4BA1-8E12-FAE6CF8F20B0}"/>
            </c:ext>
          </c:extLst>
        </c:ser>
        <c:dLbls>
          <c:showLegendKey val="0"/>
          <c:showVal val="0"/>
          <c:showCatName val="0"/>
          <c:showSerName val="0"/>
          <c:showPercent val="0"/>
          <c:showBubbleSize val="0"/>
        </c:dLbls>
        <c:gapWidth val="150"/>
        <c:overlap val="100"/>
        <c:axId val="121996800"/>
        <c:axId val="121998336"/>
      </c:barChart>
      <c:catAx>
        <c:axId val="121996800"/>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998336"/>
        <c:crosses val="autoZero"/>
        <c:auto val="1"/>
        <c:lblAlgn val="ctr"/>
        <c:lblOffset val="100"/>
        <c:noMultiLvlLbl val="0"/>
      </c:catAx>
      <c:valAx>
        <c:axId val="121998336"/>
        <c:scaling>
          <c:orientation val="minMax"/>
          <c:max val="1"/>
          <c:min val="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1996800"/>
        <c:crosses val="autoZero"/>
        <c:crossBetween val="between"/>
      </c:valAx>
    </c:plotArea>
    <c:legend>
      <c:legendPos val="b"/>
      <c:layout>
        <c:manualLayout>
          <c:xMode val="edge"/>
          <c:yMode val="edge"/>
          <c:x val="7.9390327772915926E-3"/>
          <c:y val="0.827382023415136"/>
          <c:w val="0.96631387341616182"/>
          <c:h val="0.16006500044612354"/>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'G38'!$A$3</c:f>
              <c:strCache>
                <c:ptCount val="1"/>
                <c:pt idx="0">
                  <c:v>Intermediate consumption from tradable sectors</c:v>
                </c:pt>
              </c:strCache>
            </c:strRef>
          </c:tx>
          <c:spPr>
            <a:solidFill>
              <a:srgbClr val="00A0E1"/>
            </a:solidFill>
          </c:spPr>
          <c:invertIfNegative val="0"/>
          <c:cat>
            <c:strRef>
              <c:f>'G38'!$F$2:$I$2</c:f>
              <c:strCache>
                <c:ptCount val="4"/>
                <c:pt idx="0">
                  <c:v>France</c:v>
                </c:pt>
                <c:pt idx="1">
                  <c:v>Germany</c:v>
                </c:pt>
                <c:pt idx="2">
                  <c:v>Italy</c:v>
                </c:pt>
                <c:pt idx="3">
                  <c:v>Spain</c:v>
                </c:pt>
              </c:strCache>
            </c:strRef>
          </c:cat>
          <c:val>
            <c:numRef>
              <c:f>'G38'!$F$3:$I$3</c:f>
              <c:numCache>
                <c:formatCode>0\.0%</c:formatCode>
                <c:ptCount val="4"/>
                <c:pt idx="0">
                  <c:v>0.21046206387864039</c:v>
                </c:pt>
                <c:pt idx="1">
                  <c:v>0.19929891312172313</c:v>
                </c:pt>
                <c:pt idx="2">
                  <c:v>0.25561320591766579</c:v>
                </c:pt>
                <c:pt idx="3">
                  <c:v>0.22314999291375745</c:v>
                </c:pt>
              </c:numCache>
            </c:numRef>
          </c:val>
          <c:extLst xmlns:c16r2="http://schemas.microsoft.com/office/drawing/2015/06/chart">
            <c:ext xmlns:c16="http://schemas.microsoft.com/office/drawing/2014/chart" uri="{C3380CC4-5D6E-409C-BE32-E72D297353CC}">
              <c16:uniqueId val="{00000000-3C47-4926-AD75-EFFD146C2C54}"/>
            </c:ext>
          </c:extLst>
        </c:ser>
        <c:ser>
          <c:idx val="1"/>
          <c:order val="1"/>
          <c:tx>
            <c:strRef>
              <c:f>'G38'!$A$4</c:f>
              <c:strCache>
                <c:ptCount val="1"/>
                <c:pt idx="0">
                  <c:v>Intermediate consumption from non-tradable sectors</c:v>
                </c:pt>
              </c:strCache>
            </c:strRef>
          </c:tx>
          <c:spPr>
            <a:solidFill>
              <a:srgbClr val="F59100"/>
            </a:solidFill>
          </c:spPr>
          <c:invertIfNegative val="0"/>
          <c:cat>
            <c:strRef>
              <c:f>'G38'!$F$2:$I$2</c:f>
              <c:strCache>
                <c:ptCount val="4"/>
                <c:pt idx="0">
                  <c:v>France</c:v>
                </c:pt>
                <c:pt idx="1">
                  <c:v>Germany</c:v>
                </c:pt>
                <c:pt idx="2">
                  <c:v>Italy</c:v>
                </c:pt>
                <c:pt idx="3">
                  <c:v>Spain</c:v>
                </c:pt>
              </c:strCache>
            </c:strRef>
          </c:cat>
          <c:val>
            <c:numRef>
              <c:f>'G38'!$F$4:$I$4</c:f>
              <c:numCache>
                <c:formatCode>0\.0%</c:formatCode>
                <c:ptCount val="4"/>
                <c:pt idx="0">
                  <c:v>0.31321154509133398</c:v>
                </c:pt>
                <c:pt idx="1">
                  <c:v>0.32450810479665154</c:v>
                </c:pt>
                <c:pt idx="2">
                  <c:v>0.35183844511199269</c:v>
                </c:pt>
                <c:pt idx="3">
                  <c:v>0.31110584035222727</c:v>
                </c:pt>
              </c:numCache>
            </c:numRef>
          </c:val>
          <c:extLst xmlns:c16r2="http://schemas.microsoft.com/office/drawing/2015/06/chart">
            <c:ext xmlns:c16="http://schemas.microsoft.com/office/drawing/2014/chart" uri="{C3380CC4-5D6E-409C-BE32-E72D297353CC}">
              <c16:uniqueId val="{00000001-3C47-4926-AD75-EFFD146C2C54}"/>
            </c:ext>
          </c:extLst>
        </c:ser>
        <c:ser>
          <c:idx val="2"/>
          <c:order val="2"/>
          <c:tx>
            <c:strRef>
              <c:f>'G38'!$A$5</c:f>
              <c:strCache>
                <c:ptCount val="1"/>
                <c:pt idx="0">
                  <c:v>Compensation of employees</c:v>
                </c:pt>
              </c:strCache>
            </c:strRef>
          </c:tx>
          <c:spPr>
            <a:solidFill>
              <a:srgbClr val="142882"/>
            </a:solidFill>
          </c:spPr>
          <c:invertIfNegative val="0"/>
          <c:cat>
            <c:strRef>
              <c:f>'G38'!$F$2:$I$2</c:f>
              <c:strCache>
                <c:ptCount val="4"/>
                <c:pt idx="0">
                  <c:v>France</c:v>
                </c:pt>
                <c:pt idx="1">
                  <c:v>Germany</c:v>
                </c:pt>
                <c:pt idx="2">
                  <c:v>Italy</c:v>
                </c:pt>
                <c:pt idx="3">
                  <c:v>Spain</c:v>
                </c:pt>
              </c:strCache>
            </c:strRef>
          </c:cat>
          <c:val>
            <c:numRef>
              <c:f>'G38'!$F$5:$I$5</c:f>
              <c:numCache>
                <c:formatCode>0\.0%</c:formatCode>
                <c:ptCount val="4"/>
                <c:pt idx="0">
                  <c:v>0.319092149264458</c:v>
                </c:pt>
                <c:pt idx="1">
                  <c:v>0.390965898343892</c:v>
                </c:pt>
                <c:pt idx="2">
                  <c:v>0.26532694813530183</c:v>
                </c:pt>
                <c:pt idx="3">
                  <c:v>0.35995183697659899</c:v>
                </c:pt>
              </c:numCache>
            </c:numRef>
          </c:val>
          <c:extLst xmlns:c16r2="http://schemas.microsoft.com/office/drawing/2015/06/chart">
            <c:ext xmlns:c16="http://schemas.microsoft.com/office/drawing/2014/chart" uri="{C3380CC4-5D6E-409C-BE32-E72D297353CC}">
              <c16:uniqueId val="{00000002-3C47-4926-AD75-EFFD146C2C54}"/>
            </c:ext>
          </c:extLst>
        </c:ser>
        <c:ser>
          <c:idx val="3"/>
          <c:order val="3"/>
          <c:tx>
            <c:strRef>
              <c:f>'G38'!$A$6</c:f>
              <c:strCache>
                <c:ptCount val="1"/>
                <c:pt idx="0">
                  <c:v>Employers social contributions</c:v>
                </c:pt>
              </c:strCache>
            </c:strRef>
          </c:tx>
          <c:spPr>
            <a:solidFill>
              <a:srgbClr val="BE73AF"/>
            </a:solidFill>
          </c:spPr>
          <c:invertIfNegative val="0"/>
          <c:cat>
            <c:strRef>
              <c:f>'G38'!$F$2:$I$2</c:f>
              <c:strCache>
                <c:ptCount val="4"/>
                <c:pt idx="0">
                  <c:v>France</c:v>
                </c:pt>
                <c:pt idx="1">
                  <c:v>Germany</c:v>
                </c:pt>
                <c:pt idx="2">
                  <c:v>Italy</c:v>
                </c:pt>
                <c:pt idx="3">
                  <c:v>Spain</c:v>
                </c:pt>
              </c:strCache>
            </c:strRef>
          </c:cat>
          <c:val>
            <c:numRef>
              <c:f>'G38'!$F$6:$I$6</c:f>
              <c:numCache>
                <c:formatCode>0\.0%</c:formatCode>
                <c:ptCount val="4"/>
                <c:pt idx="0">
                  <c:v>0.13485574919635676</c:v>
                </c:pt>
                <c:pt idx="1">
                  <c:v>8.8045431144600533E-2</c:v>
                </c:pt>
                <c:pt idx="2">
                  <c:v>9.4273709405227002E-2</c:v>
                </c:pt>
                <c:pt idx="3">
                  <c:v>9.133053865984514E-2</c:v>
                </c:pt>
              </c:numCache>
            </c:numRef>
          </c:val>
          <c:extLst xmlns:c16r2="http://schemas.microsoft.com/office/drawing/2015/06/chart">
            <c:ext xmlns:c16="http://schemas.microsoft.com/office/drawing/2014/chart" uri="{C3380CC4-5D6E-409C-BE32-E72D297353CC}">
              <c16:uniqueId val="{00000003-3C47-4926-AD75-EFFD146C2C54}"/>
            </c:ext>
          </c:extLst>
        </c:ser>
        <c:ser>
          <c:idx val="4"/>
          <c:order val="4"/>
          <c:tx>
            <c:strRef>
              <c:f>'G38'!$A$7</c:f>
              <c:strCache>
                <c:ptCount val="1"/>
                <c:pt idx="0">
                  <c:v>Net taxes on production</c:v>
                </c:pt>
              </c:strCache>
            </c:strRef>
          </c:tx>
          <c:spPr>
            <a:solidFill>
              <a:srgbClr val="64B43C"/>
            </a:solidFill>
          </c:spPr>
          <c:invertIfNegative val="0"/>
          <c:cat>
            <c:strRef>
              <c:f>'G38'!$F$2:$I$2</c:f>
              <c:strCache>
                <c:ptCount val="4"/>
                <c:pt idx="0">
                  <c:v>France</c:v>
                </c:pt>
                <c:pt idx="1">
                  <c:v>Germany</c:v>
                </c:pt>
                <c:pt idx="2">
                  <c:v>Italy</c:v>
                </c:pt>
                <c:pt idx="3">
                  <c:v>Spain</c:v>
                </c:pt>
              </c:strCache>
            </c:strRef>
          </c:cat>
          <c:val>
            <c:numRef>
              <c:f>'G38'!$F$7:$I$7</c:f>
              <c:numCache>
                <c:formatCode>0\.0%</c:formatCode>
                <c:ptCount val="4"/>
                <c:pt idx="0">
                  <c:v>2.2378492569210887E-2</c:v>
                </c:pt>
                <c:pt idx="1">
                  <c:v>-2.8183474068671963E-3</c:v>
                </c:pt>
                <c:pt idx="2">
                  <c:v>3.2947691429812631E-2</c:v>
                </c:pt>
                <c:pt idx="3">
                  <c:v>1.4461791097571118E-2</c:v>
                </c:pt>
              </c:numCache>
            </c:numRef>
          </c:val>
          <c:extLst xmlns:c16r2="http://schemas.microsoft.com/office/drawing/2015/06/chart">
            <c:ext xmlns:c16="http://schemas.microsoft.com/office/drawing/2014/chart" uri="{C3380CC4-5D6E-409C-BE32-E72D297353CC}">
              <c16:uniqueId val="{00000004-3C47-4926-AD75-EFFD146C2C54}"/>
            </c:ext>
          </c:extLst>
        </c:ser>
        <c:dLbls>
          <c:showLegendKey val="0"/>
          <c:showVal val="0"/>
          <c:showCatName val="0"/>
          <c:showSerName val="0"/>
          <c:showPercent val="0"/>
          <c:showBubbleSize val="0"/>
        </c:dLbls>
        <c:gapWidth val="150"/>
        <c:overlap val="100"/>
        <c:axId val="123175296"/>
        <c:axId val="123176832"/>
      </c:barChart>
      <c:catAx>
        <c:axId val="123175296"/>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3176832"/>
        <c:crosses val="autoZero"/>
        <c:auto val="1"/>
        <c:lblAlgn val="ctr"/>
        <c:lblOffset val="100"/>
        <c:noMultiLvlLbl val="0"/>
      </c:catAx>
      <c:valAx>
        <c:axId val="123176832"/>
        <c:scaling>
          <c:orientation val="minMax"/>
          <c:max val="1"/>
          <c:min val="0"/>
        </c:scaling>
        <c:delete val="0"/>
        <c:axPos val="l"/>
        <c:majorGridlines>
          <c:spPr>
            <a:ln w="3175"/>
          </c:spPr>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3175296"/>
        <c:crosses val="autoZero"/>
        <c:crossBetween val="between"/>
      </c:valAx>
    </c:plotArea>
    <c:legend>
      <c:legendPos val="b"/>
      <c:layout>
        <c:manualLayout>
          <c:xMode val="edge"/>
          <c:yMode val="edge"/>
          <c:x val="3.5752256991015079E-2"/>
          <c:y val="0.82116719884339306"/>
          <c:w val="0.93530118696804565"/>
          <c:h val="0.17674061995265611"/>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57969962074014E-2"/>
          <c:y val="1.5032992521804877E-2"/>
          <c:w val="0.89888334319913543"/>
          <c:h val="0.740513630676497"/>
        </c:manualLayout>
      </c:layout>
      <c:barChart>
        <c:barDir val="col"/>
        <c:grouping val="stacked"/>
        <c:varyColors val="0"/>
        <c:ser>
          <c:idx val="0"/>
          <c:order val="0"/>
          <c:tx>
            <c:strRef>
              <c:f>'G39'!$B$1</c:f>
              <c:strCache>
                <c:ptCount val="1"/>
                <c:pt idx="0">
                  <c:v>Direct labor costs</c:v>
                </c:pt>
              </c:strCache>
            </c:strRef>
          </c:tx>
          <c:spPr>
            <a:solidFill>
              <a:srgbClr val="00A0E1"/>
            </a:solidFill>
          </c:spPr>
          <c:invertIfNegative val="0"/>
          <c:cat>
            <c:strRef>
              <c:f>'G39'!$A$2:$A$39</c:f>
              <c:strCache>
                <c:ptCount val="38"/>
                <c:pt idx="0">
                  <c:v>Computer &amp; electronics prod.</c:v>
                </c:pt>
                <c:pt idx="1">
                  <c:v>Pharma. prod.</c:v>
                </c:pt>
                <c:pt idx="2">
                  <c:v>Machinery &amp; eq.</c:v>
                </c:pt>
                <c:pt idx="3">
                  <c:v>Electrical eq.</c:v>
                </c:pt>
                <c:pt idx="4">
                  <c:v>Transport eq.</c:v>
                </c:pt>
                <c:pt idx="5">
                  <c:v>Chemical prod.</c:v>
                </c:pt>
                <c:pt idx="6">
                  <c:v>Textiles &amp; apparel prod.</c:v>
                </c:pt>
                <c:pt idx="7">
                  <c:v>Manufacture</c:v>
                </c:pt>
                <c:pt idx="8">
                  <c:v>Metal prod.</c:v>
                </c:pt>
                <c:pt idx="9">
                  <c:v>Plastic prod.</c:v>
                </c:pt>
                <c:pt idx="10">
                  <c:v>Transportation &amp; storage</c:v>
                </c:pt>
                <c:pt idx="11">
                  <c:v>Coke &amp; refined petrol. prod.</c:v>
                </c:pt>
                <c:pt idx="12">
                  <c:v>Administrative and support serv.</c:v>
                </c:pt>
                <c:pt idx="13">
                  <c:v>Woord &amp; paper prod.</c:v>
                </c:pt>
                <c:pt idx="14">
                  <c:v>Food &amp; beverage prod.</c:v>
                </c:pt>
                <c:pt idx="15">
                  <c:v>Other manuf.</c:v>
                </c:pt>
                <c:pt idx="16">
                  <c:v>Wholesale &amp; retail trade</c:v>
                </c:pt>
                <c:pt idx="17">
                  <c:v>Agriculture</c:v>
                </c:pt>
                <c:pt idx="18">
                  <c:v>Total</c:v>
                </c:pt>
                <c:pt idx="19">
                  <c:v>IT services</c:v>
                </c:pt>
                <c:pt idx="20">
                  <c:v>R&amp;D services</c:v>
                </c:pt>
                <c:pt idx="21">
                  <c:v>Mining &amp; quarrying</c:v>
                </c:pt>
                <c:pt idx="22">
                  <c:v>Other specialized services</c:v>
                </c:pt>
                <c:pt idx="23">
                  <c:v>Legal &amp; accounting services</c:v>
                </c:pt>
                <c:pt idx="24">
                  <c:v>Publishing and audiovisual activities</c:v>
                </c:pt>
                <c:pt idx="25">
                  <c:v>Water supply and distribution</c:v>
                </c:pt>
                <c:pt idx="26">
                  <c:v>Telecom.</c:v>
                </c:pt>
                <c:pt idx="27">
                  <c:v>Other services</c:v>
                </c:pt>
                <c:pt idx="28">
                  <c:v>Financial services</c:v>
                </c:pt>
                <c:pt idx="29">
                  <c:v>Arts &amp; entertainment</c:v>
                </c:pt>
                <c:pt idx="30">
                  <c:v>Electricy &amp; gas</c:v>
                </c:pt>
                <c:pt idx="31">
                  <c:v>Health</c:v>
                </c:pt>
                <c:pt idx="32">
                  <c:v>Construction</c:v>
                </c:pt>
                <c:pt idx="33">
                  <c:v>Accomodation &amp; food services</c:v>
                </c:pt>
                <c:pt idx="34">
                  <c:v>Real estate</c:v>
                </c:pt>
                <c:pt idx="35">
                  <c:v>Public admin.</c:v>
                </c:pt>
                <c:pt idx="36">
                  <c:v>Education</c:v>
                </c:pt>
                <c:pt idx="37">
                  <c:v>Residential care &amp; social work</c:v>
                </c:pt>
              </c:strCache>
            </c:strRef>
          </c:cat>
          <c:val>
            <c:numRef>
              <c:f>'G39'!$B$2:$B$39</c:f>
              <c:numCache>
                <c:formatCode>General</c:formatCode>
                <c:ptCount val="38"/>
                <c:pt idx="0">
                  <c:v>0.25600000000000001</c:v>
                </c:pt>
                <c:pt idx="1">
                  <c:v>0.16200000000000001</c:v>
                </c:pt>
                <c:pt idx="2">
                  <c:v>0.22500000000000001</c:v>
                </c:pt>
                <c:pt idx="3">
                  <c:v>0.23600000000000002</c:v>
                </c:pt>
                <c:pt idx="4">
                  <c:v>0.11699999999999999</c:v>
                </c:pt>
                <c:pt idx="5">
                  <c:v>0.13800000000000001</c:v>
                </c:pt>
                <c:pt idx="6">
                  <c:v>0.223</c:v>
                </c:pt>
                <c:pt idx="7">
                  <c:v>0.18100000000000002</c:v>
                </c:pt>
                <c:pt idx="8">
                  <c:v>0.22899999999999998</c:v>
                </c:pt>
                <c:pt idx="9">
                  <c:v>0.23399999999999999</c:v>
                </c:pt>
                <c:pt idx="10">
                  <c:v>0.30599999999999999</c:v>
                </c:pt>
                <c:pt idx="11">
                  <c:v>2.3E-2</c:v>
                </c:pt>
                <c:pt idx="12">
                  <c:v>0.38900000000000001</c:v>
                </c:pt>
                <c:pt idx="13">
                  <c:v>0.23199999999999998</c:v>
                </c:pt>
                <c:pt idx="14">
                  <c:v>0.14899999999999999</c:v>
                </c:pt>
                <c:pt idx="15">
                  <c:v>0.31900000000000001</c:v>
                </c:pt>
                <c:pt idx="16">
                  <c:v>0.32700000000000001</c:v>
                </c:pt>
                <c:pt idx="17">
                  <c:v>0.114</c:v>
                </c:pt>
                <c:pt idx="18">
                  <c:v>0.29600000000000004</c:v>
                </c:pt>
                <c:pt idx="19">
                  <c:v>0.42100000000000004</c:v>
                </c:pt>
                <c:pt idx="20">
                  <c:v>0.33299999999999996</c:v>
                </c:pt>
                <c:pt idx="21">
                  <c:v>0.20699999999999999</c:v>
                </c:pt>
                <c:pt idx="22">
                  <c:v>0.33100000000000002</c:v>
                </c:pt>
                <c:pt idx="23">
                  <c:v>0.35</c:v>
                </c:pt>
                <c:pt idx="24">
                  <c:v>0.28499999999999998</c:v>
                </c:pt>
                <c:pt idx="25">
                  <c:v>0.28199999999999997</c:v>
                </c:pt>
                <c:pt idx="26">
                  <c:v>0.156</c:v>
                </c:pt>
                <c:pt idx="27">
                  <c:v>0.435</c:v>
                </c:pt>
                <c:pt idx="28">
                  <c:v>0.22699999999999998</c:v>
                </c:pt>
                <c:pt idx="29">
                  <c:v>0.40100000000000002</c:v>
                </c:pt>
                <c:pt idx="30">
                  <c:v>0.12</c:v>
                </c:pt>
                <c:pt idx="31">
                  <c:v>0.41700000000000004</c:v>
                </c:pt>
                <c:pt idx="32">
                  <c:v>0.255</c:v>
                </c:pt>
                <c:pt idx="33">
                  <c:v>0.32799999999999996</c:v>
                </c:pt>
                <c:pt idx="34">
                  <c:v>5.7000000000000002E-2</c:v>
                </c:pt>
                <c:pt idx="35">
                  <c:v>0.54100000000000004</c:v>
                </c:pt>
                <c:pt idx="36">
                  <c:v>0.71</c:v>
                </c:pt>
                <c:pt idx="37">
                  <c:v>0.74299999999999999</c:v>
                </c:pt>
              </c:numCache>
            </c:numRef>
          </c:val>
          <c:extLst xmlns:c16r2="http://schemas.microsoft.com/office/drawing/2015/06/chart">
            <c:ext xmlns:c16="http://schemas.microsoft.com/office/drawing/2014/chart" uri="{C3380CC4-5D6E-409C-BE32-E72D297353CC}">
              <c16:uniqueId val="{00000000-C04C-4F2C-A82D-FC06271A77FF}"/>
            </c:ext>
          </c:extLst>
        </c:ser>
        <c:ser>
          <c:idx val="1"/>
          <c:order val="1"/>
          <c:tx>
            <c:strRef>
              <c:f>'G39'!$C$1</c:f>
              <c:strCache>
                <c:ptCount val="1"/>
                <c:pt idx="0">
                  <c:v>Indirect labor costs</c:v>
                </c:pt>
              </c:strCache>
            </c:strRef>
          </c:tx>
          <c:spPr>
            <a:solidFill>
              <a:srgbClr val="F59100"/>
            </a:solidFill>
          </c:spPr>
          <c:invertIfNegative val="0"/>
          <c:cat>
            <c:strRef>
              <c:f>'G39'!$A$2:$A$39</c:f>
              <c:strCache>
                <c:ptCount val="38"/>
                <c:pt idx="0">
                  <c:v>Computer &amp; electronics prod.</c:v>
                </c:pt>
                <c:pt idx="1">
                  <c:v>Pharma. prod.</c:v>
                </c:pt>
                <c:pt idx="2">
                  <c:v>Machinery &amp; eq.</c:v>
                </c:pt>
                <c:pt idx="3">
                  <c:v>Electrical eq.</c:v>
                </c:pt>
                <c:pt idx="4">
                  <c:v>Transport eq.</c:v>
                </c:pt>
                <c:pt idx="5">
                  <c:v>Chemical prod.</c:v>
                </c:pt>
                <c:pt idx="6">
                  <c:v>Textiles &amp; apparel prod.</c:v>
                </c:pt>
                <c:pt idx="7">
                  <c:v>Manufacture</c:v>
                </c:pt>
                <c:pt idx="8">
                  <c:v>Metal prod.</c:v>
                </c:pt>
                <c:pt idx="9">
                  <c:v>Plastic prod.</c:v>
                </c:pt>
                <c:pt idx="10">
                  <c:v>Transportation &amp; storage</c:v>
                </c:pt>
                <c:pt idx="11">
                  <c:v>Coke &amp; refined petrol. prod.</c:v>
                </c:pt>
                <c:pt idx="12">
                  <c:v>Administrative and support serv.</c:v>
                </c:pt>
                <c:pt idx="13">
                  <c:v>Woord &amp; paper prod.</c:v>
                </c:pt>
                <c:pt idx="14">
                  <c:v>Food &amp; beverage prod.</c:v>
                </c:pt>
                <c:pt idx="15">
                  <c:v>Other manuf.</c:v>
                </c:pt>
                <c:pt idx="16">
                  <c:v>Wholesale &amp; retail trade</c:v>
                </c:pt>
                <c:pt idx="17">
                  <c:v>Agriculture</c:v>
                </c:pt>
                <c:pt idx="18">
                  <c:v>Total</c:v>
                </c:pt>
                <c:pt idx="19">
                  <c:v>IT services</c:v>
                </c:pt>
                <c:pt idx="20">
                  <c:v>R&amp;D services</c:v>
                </c:pt>
                <c:pt idx="21">
                  <c:v>Mining &amp; quarrying</c:v>
                </c:pt>
                <c:pt idx="22">
                  <c:v>Other specialized services</c:v>
                </c:pt>
                <c:pt idx="23">
                  <c:v>Legal &amp; accounting services</c:v>
                </c:pt>
                <c:pt idx="24">
                  <c:v>Publishing and audiovisual activities</c:v>
                </c:pt>
                <c:pt idx="25">
                  <c:v>Water supply and distribution</c:v>
                </c:pt>
                <c:pt idx="26">
                  <c:v>Telecom.</c:v>
                </c:pt>
                <c:pt idx="27">
                  <c:v>Other services</c:v>
                </c:pt>
                <c:pt idx="28">
                  <c:v>Financial services</c:v>
                </c:pt>
                <c:pt idx="29">
                  <c:v>Arts &amp; entertainment</c:v>
                </c:pt>
                <c:pt idx="30">
                  <c:v>Electricy &amp; gas</c:v>
                </c:pt>
                <c:pt idx="31">
                  <c:v>Health</c:v>
                </c:pt>
                <c:pt idx="32">
                  <c:v>Construction</c:v>
                </c:pt>
                <c:pt idx="33">
                  <c:v>Accomodation &amp; food services</c:v>
                </c:pt>
                <c:pt idx="34">
                  <c:v>Real estate</c:v>
                </c:pt>
                <c:pt idx="35">
                  <c:v>Public admin.</c:v>
                </c:pt>
                <c:pt idx="36">
                  <c:v>Education</c:v>
                </c:pt>
                <c:pt idx="37">
                  <c:v>Residential care &amp; social work</c:v>
                </c:pt>
              </c:strCache>
            </c:strRef>
          </c:cat>
          <c:val>
            <c:numRef>
              <c:f>'G39'!$C$2:$C$39</c:f>
              <c:numCache>
                <c:formatCode>General</c:formatCode>
                <c:ptCount val="38"/>
                <c:pt idx="0">
                  <c:v>0.14599999999999999</c:v>
                </c:pt>
                <c:pt idx="1">
                  <c:v>0.14300000000000002</c:v>
                </c:pt>
                <c:pt idx="2">
                  <c:v>0.20699999999999999</c:v>
                </c:pt>
                <c:pt idx="3">
                  <c:v>0.17899999999999999</c:v>
                </c:pt>
                <c:pt idx="4">
                  <c:v>0.18899999999999997</c:v>
                </c:pt>
                <c:pt idx="5">
                  <c:v>0.16399999999999998</c:v>
                </c:pt>
                <c:pt idx="6">
                  <c:v>0.17899999999999999</c:v>
                </c:pt>
                <c:pt idx="7">
                  <c:v>0.19399999999999998</c:v>
                </c:pt>
                <c:pt idx="8">
                  <c:v>0.21</c:v>
                </c:pt>
                <c:pt idx="9">
                  <c:v>0.19500000000000001</c:v>
                </c:pt>
                <c:pt idx="10">
                  <c:v>0.19600000000000001</c:v>
                </c:pt>
                <c:pt idx="11">
                  <c:v>0.107</c:v>
                </c:pt>
                <c:pt idx="12">
                  <c:v>0.16899999999999998</c:v>
                </c:pt>
                <c:pt idx="13">
                  <c:v>0.22600000000000001</c:v>
                </c:pt>
                <c:pt idx="14">
                  <c:v>0.23800000000000002</c:v>
                </c:pt>
                <c:pt idx="15">
                  <c:v>0.187</c:v>
                </c:pt>
                <c:pt idx="16">
                  <c:v>0.19500000000000001</c:v>
                </c:pt>
                <c:pt idx="17">
                  <c:v>0.16899999999999998</c:v>
                </c:pt>
                <c:pt idx="18">
                  <c:v>0.17499999999999999</c:v>
                </c:pt>
                <c:pt idx="19">
                  <c:v>0.17</c:v>
                </c:pt>
                <c:pt idx="20">
                  <c:v>0.182</c:v>
                </c:pt>
                <c:pt idx="21">
                  <c:v>0.19500000000000001</c:v>
                </c:pt>
                <c:pt idx="22">
                  <c:v>0.19800000000000001</c:v>
                </c:pt>
                <c:pt idx="23">
                  <c:v>0.247</c:v>
                </c:pt>
                <c:pt idx="24">
                  <c:v>0.20100000000000001</c:v>
                </c:pt>
                <c:pt idx="25">
                  <c:v>0.218</c:v>
                </c:pt>
                <c:pt idx="26">
                  <c:v>0.19500000000000001</c:v>
                </c:pt>
                <c:pt idx="27">
                  <c:v>0.13100000000000001</c:v>
                </c:pt>
                <c:pt idx="28">
                  <c:v>0.252</c:v>
                </c:pt>
                <c:pt idx="29">
                  <c:v>0.159</c:v>
                </c:pt>
                <c:pt idx="30">
                  <c:v>0.16899999999999998</c:v>
                </c:pt>
                <c:pt idx="31">
                  <c:v>8.1000000000000003E-2</c:v>
                </c:pt>
                <c:pt idx="32">
                  <c:v>0.24299999999999999</c:v>
                </c:pt>
                <c:pt idx="33">
                  <c:v>0.17699999999999999</c:v>
                </c:pt>
                <c:pt idx="34">
                  <c:v>7.8E-2</c:v>
                </c:pt>
                <c:pt idx="35">
                  <c:v>9.8000000000000004E-2</c:v>
                </c:pt>
                <c:pt idx="36">
                  <c:v>7.2999999999999995E-2</c:v>
                </c:pt>
                <c:pt idx="37">
                  <c:v>6.9000000000000006E-2</c:v>
                </c:pt>
              </c:numCache>
            </c:numRef>
          </c:val>
          <c:extLst xmlns:c16r2="http://schemas.microsoft.com/office/drawing/2015/06/chart">
            <c:ext xmlns:c16="http://schemas.microsoft.com/office/drawing/2014/chart" uri="{C3380CC4-5D6E-409C-BE32-E72D297353CC}">
              <c16:uniqueId val="{00000001-C04C-4F2C-A82D-FC06271A77FF}"/>
            </c:ext>
          </c:extLst>
        </c:ser>
        <c:ser>
          <c:idx val="2"/>
          <c:order val="2"/>
          <c:tx>
            <c:strRef>
              <c:f>'G39'!$D$1</c:f>
              <c:strCache>
                <c:ptCount val="1"/>
                <c:pt idx="0">
                  <c:v>Imported intermediate consumption</c:v>
                </c:pt>
              </c:strCache>
            </c:strRef>
          </c:tx>
          <c:spPr>
            <a:solidFill>
              <a:srgbClr val="BE73AF"/>
            </a:solidFill>
          </c:spPr>
          <c:invertIfNegative val="0"/>
          <c:cat>
            <c:strRef>
              <c:f>'G39'!$A$2:$A$39</c:f>
              <c:strCache>
                <c:ptCount val="38"/>
                <c:pt idx="0">
                  <c:v>Computer &amp; electronics prod.</c:v>
                </c:pt>
                <c:pt idx="1">
                  <c:v>Pharma. prod.</c:v>
                </c:pt>
                <c:pt idx="2">
                  <c:v>Machinery &amp; eq.</c:v>
                </c:pt>
                <c:pt idx="3">
                  <c:v>Electrical eq.</c:v>
                </c:pt>
                <c:pt idx="4">
                  <c:v>Transport eq.</c:v>
                </c:pt>
                <c:pt idx="5">
                  <c:v>Chemical prod.</c:v>
                </c:pt>
                <c:pt idx="6">
                  <c:v>Textiles &amp; apparel prod.</c:v>
                </c:pt>
                <c:pt idx="7">
                  <c:v>Manufacture</c:v>
                </c:pt>
                <c:pt idx="8">
                  <c:v>Metal prod.</c:v>
                </c:pt>
                <c:pt idx="9">
                  <c:v>Plastic prod.</c:v>
                </c:pt>
                <c:pt idx="10">
                  <c:v>Transportation &amp; storage</c:v>
                </c:pt>
                <c:pt idx="11">
                  <c:v>Coke &amp; refined petrol. prod.</c:v>
                </c:pt>
                <c:pt idx="12">
                  <c:v>Administrative and support serv.</c:v>
                </c:pt>
                <c:pt idx="13">
                  <c:v>Woord &amp; paper prod.</c:v>
                </c:pt>
                <c:pt idx="14">
                  <c:v>Food &amp; beverage prod.</c:v>
                </c:pt>
                <c:pt idx="15">
                  <c:v>Other manuf.</c:v>
                </c:pt>
                <c:pt idx="16">
                  <c:v>Wholesale &amp; retail trade</c:v>
                </c:pt>
                <c:pt idx="17">
                  <c:v>Agriculture</c:v>
                </c:pt>
                <c:pt idx="18">
                  <c:v>Total</c:v>
                </c:pt>
                <c:pt idx="19">
                  <c:v>IT services</c:v>
                </c:pt>
                <c:pt idx="20">
                  <c:v>R&amp;D services</c:v>
                </c:pt>
                <c:pt idx="21">
                  <c:v>Mining &amp; quarrying</c:v>
                </c:pt>
                <c:pt idx="22">
                  <c:v>Other specialized services</c:v>
                </c:pt>
                <c:pt idx="23">
                  <c:v>Legal &amp; accounting services</c:v>
                </c:pt>
                <c:pt idx="24">
                  <c:v>Publishing and audiovisual activities</c:v>
                </c:pt>
                <c:pt idx="25">
                  <c:v>Water supply and distribution</c:v>
                </c:pt>
                <c:pt idx="26">
                  <c:v>Telecom.</c:v>
                </c:pt>
                <c:pt idx="27">
                  <c:v>Other services</c:v>
                </c:pt>
                <c:pt idx="28">
                  <c:v>Financial services</c:v>
                </c:pt>
                <c:pt idx="29">
                  <c:v>Arts &amp; entertainment</c:v>
                </c:pt>
                <c:pt idx="30">
                  <c:v>Electricy &amp; gas</c:v>
                </c:pt>
                <c:pt idx="31">
                  <c:v>Health</c:v>
                </c:pt>
                <c:pt idx="32">
                  <c:v>Construction</c:v>
                </c:pt>
                <c:pt idx="33">
                  <c:v>Accomodation &amp; food services</c:v>
                </c:pt>
                <c:pt idx="34">
                  <c:v>Real estate</c:v>
                </c:pt>
                <c:pt idx="35">
                  <c:v>Public admin.</c:v>
                </c:pt>
                <c:pt idx="36">
                  <c:v>Education</c:v>
                </c:pt>
                <c:pt idx="37">
                  <c:v>Residential care &amp; social work</c:v>
                </c:pt>
              </c:strCache>
            </c:strRef>
          </c:cat>
          <c:val>
            <c:numRef>
              <c:f>'G39'!$D$2:$D$39</c:f>
              <c:numCache>
                <c:formatCode>General</c:formatCode>
                <c:ptCount val="38"/>
                <c:pt idx="0">
                  <c:v>0.30399999999999999</c:v>
                </c:pt>
                <c:pt idx="1">
                  <c:v>0.29199999999999998</c:v>
                </c:pt>
                <c:pt idx="2">
                  <c:v>0.35299999999999998</c:v>
                </c:pt>
                <c:pt idx="3">
                  <c:v>0.39</c:v>
                </c:pt>
                <c:pt idx="4">
                  <c:v>0.47200000000000003</c:v>
                </c:pt>
                <c:pt idx="5">
                  <c:v>0.41799999999999998</c:v>
                </c:pt>
                <c:pt idx="6">
                  <c:v>0.39299999999999996</c:v>
                </c:pt>
                <c:pt idx="7">
                  <c:v>0.34799999999999998</c:v>
                </c:pt>
                <c:pt idx="8">
                  <c:v>0.35200000000000004</c:v>
                </c:pt>
                <c:pt idx="9">
                  <c:v>0.318</c:v>
                </c:pt>
                <c:pt idx="10">
                  <c:v>0.20899999999999999</c:v>
                </c:pt>
                <c:pt idx="11">
                  <c:v>0.74900000000000011</c:v>
                </c:pt>
                <c:pt idx="12">
                  <c:v>0.13500000000000001</c:v>
                </c:pt>
                <c:pt idx="13">
                  <c:v>0.309</c:v>
                </c:pt>
                <c:pt idx="14">
                  <c:v>0.26700000000000002</c:v>
                </c:pt>
                <c:pt idx="15">
                  <c:v>0.29600000000000004</c:v>
                </c:pt>
                <c:pt idx="16">
                  <c:v>0.16300000000000001</c:v>
                </c:pt>
                <c:pt idx="17">
                  <c:v>0.26500000000000001</c:v>
                </c:pt>
                <c:pt idx="18">
                  <c:v>0.19699999999999998</c:v>
                </c:pt>
                <c:pt idx="19">
                  <c:v>0.11599999999999999</c:v>
                </c:pt>
                <c:pt idx="20">
                  <c:v>0.17499999999999999</c:v>
                </c:pt>
                <c:pt idx="21">
                  <c:v>0.26</c:v>
                </c:pt>
                <c:pt idx="22">
                  <c:v>0.184</c:v>
                </c:pt>
                <c:pt idx="23">
                  <c:v>0.161</c:v>
                </c:pt>
                <c:pt idx="24">
                  <c:v>0.19600000000000001</c:v>
                </c:pt>
                <c:pt idx="25">
                  <c:v>0.187</c:v>
                </c:pt>
                <c:pt idx="26">
                  <c:v>0.187</c:v>
                </c:pt>
                <c:pt idx="27">
                  <c:v>0.14899999999999999</c:v>
                </c:pt>
                <c:pt idx="28">
                  <c:v>0.18100000000000002</c:v>
                </c:pt>
                <c:pt idx="29">
                  <c:v>0.185</c:v>
                </c:pt>
                <c:pt idx="30">
                  <c:v>0.29699999999999999</c:v>
                </c:pt>
                <c:pt idx="31">
                  <c:v>0.124</c:v>
                </c:pt>
                <c:pt idx="32">
                  <c:v>0.22800000000000001</c:v>
                </c:pt>
                <c:pt idx="33">
                  <c:v>0.17199999999999999</c:v>
                </c:pt>
                <c:pt idx="34">
                  <c:v>4.7E-2</c:v>
                </c:pt>
                <c:pt idx="35">
                  <c:v>0.107</c:v>
                </c:pt>
                <c:pt idx="36">
                  <c:v>6.7000000000000004E-2</c:v>
                </c:pt>
                <c:pt idx="37">
                  <c:v>7.2000000000000008E-2</c:v>
                </c:pt>
              </c:numCache>
            </c:numRef>
          </c:val>
          <c:extLst xmlns:c16r2="http://schemas.microsoft.com/office/drawing/2015/06/chart">
            <c:ext xmlns:c16="http://schemas.microsoft.com/office/drawing/2014/chart" uri="{C3380CC4-5D6E-409C-BE32-E72D297353CC}">
              <c16:uniqueId val="{00000002-C04C-4F2C-A82D-FC06271A77FF}"/>
            </c:ext>
          </c:extLst>
        </c:ser>
        <c:ser>
          <c:idx val="3"/>
          <c:order val="3"/>
          <c:tx>
            <c:strRef>
              <c:f>'G39'!$E$1</c:f>
              <c:strCache>
                <c:ptCount val="1"/>
                <c:pt idx="0">
                  <c:v>Others</c:v>
                </c:pt>
              </c:strCache>
            </c:strRef>
          </c:tx>
          <c:spPr>
            <a:solidFill>
              <a:srgbClr val="B0B0B0"/>
            </a:solidFill>
            <a:ln>
              <a:noFill/>
            </a:ln>
          </c:spPr>
          <c:invertIfNegative val="0"/>
          <c:cat>
            <c:strRef>
              <c:f>'G39'!$A$2:$A$39</c:f>
              <c:strCache>
                <c:ptCount val="38"/>
                <c:pt idx="0">
                  <c:v>Computer &amp; electronics prod.</c:v>
                </c:pt>
                <c:pt idx="1">
                  <c:v>Pharma. prod.</c:v>
                </c:pt>
                <c:pt idx="2">
                  <c:v>Machinery &amp; eq.</c:v>
                </c:pt>
                <c:pt idx="3">
                  <c:v>Electrical eq.</c:v>
                </c:pt>
                <c:pt idx="4">
                  <c:v>Transport eq.</c:v>
                </c:pt>
                <c:pt idx="5">
                  <c:v>Chemical prod.</c:v>
                </c:pt>
                <c:pt idx="6">
                  <c:v>Textiles &amp; apparel prod.</c:v>
                </c:pt>
                <c:pt idx="7">
                  <c:v>Manufacture</c:v>
                </c:pt>
                <c:pt idx="8">
                  <c:v>Metal prod.</c:v>
                </c:pt>
                <c:pt idx="9">
                  <c:v>Plastic prod.</c:v>
                </c:pt>
                <c:pt idx="10">
                  <c:v>Transportation &amp; storage</c:v>
                </c:pt>
                <c:pt idx="11">
                  <c:v>Coke &amp; refined petrol. prod.</c:v>
                </c:pt>
                <c:pt idx="12">
                  <c:v>Administrative and support serv.</c:v>
                </c:pt>
                <c:pt idx="13">
                  <c:v>Woord &amp; paper prod.</c:v>
                </c:pt>
                <c:pt idx="14">
                  <c:v>Food &amp; beverage prod.</c:v>
                </c:pt>
                <c:pt idx="15">
                  <c:v>Other manuf.</c:v>
                </c:pt>
                <c:pt idx="16">
                  <c:v>Wholesale &amp; retail trade</c:v>
                </c:pt>
                <c:pt idx="17">
                  <c:v>Agriculture</c:v>
                </c:pt>
                <c:pt idx="18">
                  <c:v>Total</c:v>
                </c:pt>
                <c:pt idx="19">
                  <c:v>IT services</c:v>
                </c:pt>
                <c:pt idx="20">
                  <c:v>R&amp;D services</c:v>
                </c:pt>
                <c:pt idx="21">
                  <c:v>Mining &amp; quarrying</c:v>
                </c:pt>
                <c:pt idx="22">
                  <c:v>Other specialized services</c:v>
                </c:pt>
                <c:pt idx="23">
                  <c:v>Legal &amp; accounting services</c:v>
                </c:pt>
                <c:pt idx="24">
                  <c:v>Publishing and audiovisual activities</c:v>
                </c:pt>
                <c:pt idx="25">
                  <c:v>Water supply and distribution</c:v>
                </c:pt>
                <c:pt idx="26">
                  <c:v>Telecom.</c:v>
                </c:pt>
                <c:pt idx="27">
                  <c:v>Other services</c:v>
                </c:pt>
                <c:pt idx="28">
                  <c:v>Financial services</c:v>
                </c:pt>
                <c:pt idx="29">
                  <c:v>Arts &amp; entertainment</c:v>
                </c:pt>
                <c:pt idx="30">
                  <c:v>Electricy &amp; gas</c:v>
                </c:pt>
                <c:pt idx="31">
                  <c:v>Health</c:v>
                </c:pt>
                <c:pt idx="32">
                  <c:v>Construction</c:v>
                </c:pt>
                <c:pt idx="33">
                  <c:v>Accomodation &amp; food services</c:v>
                </c:pt>
                <c:pt idx="34">
                  <c:v>Real estate</c:v>
                </c:pt>
                <c:pt idx="35">
                  <c:v>Public admin.</c:v>
                </c:pt>
                <c:pt idx="36">
                  <c:v>Education</c:v>
                </c:pt>
                <c:pt idx="37">
                  <c:v>Residential care &amp; social work</c:v>
                </c:pt>
              </c:strCache>
            </c:strRef>
          </c:cat>
          <c:val>
            <c:numRef>
              <c:f>'G39'!$E$2:$E$39</c:f>
              <c:numCache>
                <c:formatCode>General</c:formatCode>
                <c:ptCount val="38"/>
                <c:pt idx="0">
                  <c:v>0.29499999999999998</c:v>
                </c:pt>
                <c:pt idx="1">
                  <c:v>0.40299999999999997</c:v>
                </c:pt>
                <c:pt idx="2">
                  <c:v>0.215</c:v>
                </c:pt>
                <c:pt idx="3">
                  <c:v>0.19500000000000001</c:v>
                </c:pt>
                <c:pt idx="4">
                  <c:v>0.221</c:v>
                </c:pt>
                <c:pt idx="5">
                  <c:v>0.28000000000000003</c:v>
                </c:pt>
                <c:pt idx="6">
                  <c:v>0.20499999999999999</c:v>
                </c:pt>
                <c:pt idx="7">
                  <c:v>0.27699999999999997</c:v>
                </c:pt>
                <c:pt idx="8">
                  <c:v>0.20899999999999999</c:v>
                </c:pt>
                <c:pt idx="9">
                  <c:v>0.252</c:v>
                </c:pt>
                <c:pt idx="10">
                  <c:v>0.28899999999999998</c:v>
                </c:pt>
                <c:pt idx="11">
                  <c:v>0.122</c:v>
                </c:pt>
                <c:pt idx="12">
                  <c:v>0.307</c:v>
                </c:pt>
                <c:pt idx="13">
                  <c:v>0.23199999999999998</c:v>
                </c:pt>
                <c:pt idx="14">
                  <c:v>0.34600000000000003</c:v>
                </c:pt>
                <c:pt idx="15">
                  <c:v>0.19899999999999998</c:v>
                </c:pt>
                <c:pt idx="16">
                  <c:v>0.315</c:v>
                </c:pt>
                <c:pt idx="17">
                  <c:v>0.45299999999999996</c:v>
                </c:pt>
                <c:pt idx="18">
                  <c:v>0.33200000000000002</c:v>
                </c:pt>
                <c:pt idx="19">
                  <c:v>0.29399999999999998</c:v>
                </c:pt>
                <c:pt idx="20">
                  <c:v>0.31</c:v>
                </c:pt>
                <c:pt idx="21">
                  <c:v>0.33799999999999997</c:v>
                </c:pt>
                <c:pt idx="22">
                  <c:v>0.28699999999999998</c:v>
                </c:pt>
                <c:pt idx="23">
                  <c:v>0.24199999999999999</c:v>
                </c:pt>
                <c:pt idx="24">
                  <c:v>0.318</c:v>
                </c:pt>
                <c:pt idx="25">
                  <c:v>0.313</c:v>
                </c:pt>
                <c:pt idx="26">
                  <c:v>0.46100000000000002</c:v>
                </c:pt>
                <c:pt idx="27">
                  <c:v>0.28499999999999998</c:v>
                </c:pt>
                <c:pt idx="28">
                  <c:v>0.34100000000000003</c:v>
                </c:pt>
                <c:pt idx="29">
                  <c:v>0.255</c:v>
                </c:pt>
                <c:pt idx="30">
                  <c:v>0.41399999999999998</c:v>
                </c:pt>
                <c:pt idx="31">
                  <c:v>0.37799999999999995</c:v>
                </c:pt>
                <c:pt idx="32">
                  <c:v>0.27399999999999997</c:v>
                </c:pt>
                <c:pt idx="33">
                  <c:v>0.32400000000000001</c:v>
                </c:pt>
                <c:pt idx="34">
                  <c:v>0.81900000000000006</c:v>
                </c:pt>
                <c:pt idx="35">
                  <c:v>0.255</c:v>
                </c:pt>
                <c:pt idx="36">
                  <c:v>0.15</c:v>
                </c:pt>
                <c:pt idx="37">
                  <c:v>0.11699999999999999</c:v>
                </c:pt>
              </c:numCache>
            </c:numRef>
          </c:val>
          <c:extLst xmlns:c16r2="http://schemas.microsoft.com/office/drawing/2015/06/chart">
            <c:ext xmlns:c16="http://schemas.microsoft.com/office/drawing/2014/chart" uri="{C3380CC4-5D6E-409C-BE32-E72D297353CC}">
              <c16:uniqueId val="{00000003-C04C-4F2C-A82D-FC06271A77FF}"/>
            </c:ext>
          </c:extLst>
        </c:ser>
        <c:dLbls>
          <c:showLegendKey val="0"/>
          <c:showVal val="0"/>
          <c:showCatName val="0"/>
          <c:showSerName val="0"/>
          <c:showPercent val="0"/>
          <c:showBubbleSize val="0"/>
        </c:dLbls>
        <c:gapWidth val="150"/>
        <c:overlap val="100"/>
        <c:axId val="123551104"/>
        <c:axId val="123561472"/>
      </c:barChart>
      <c:scatterChart>
        <c:scatterStyle val="lineMarker"/>
        <c:varyColors val="0"/>
        <c:ser>
          <c:idx val="4"/>
          <c:order val="4"/>
          <c:tx>
            <c:strRef>
              <c:f>'G39'!$F$1</c:f>
              <c:strCache>
                <c:ptCount val="1"/>
                <c:pt idx="0">
                  <c:v>Share of exports in total output</c:v>
                </c:pt>
              </c:strCache>
            </c:strRef>
          </c:tx>
          <c:spPr>
            <a:ln w="28575">
              <a:noFill/>
            </a:ln>
          </c:spPr>
          <c:marker>
            <c:symbol val="square"/>
            <c:size val="7"/>
            <c:spPr>
              <a:solidFill>
                <a:schemeClr val="tx1"/>
              </a:solidFill>
            </c:spPr>
          </c:marker>
          <c:xVal>
            <c:strRef>
              <c:f>'G39'!$A$2:$A$39</c:f>
              <c:strCache>
                <c:ptCount val="38"/>
                <c:pt idx="0">
                  <c:v>Computer &amp; electronics prod.</c:v>
                </c:pt>
                <c:pt idx="1">
                  <c:v>Pharma. prod.</c:v>
                </c:pt>
                <c:pt idx="2">
                  <c:v>Machinery &amp; eq.</c:v>
                </c:pt>
                <c:pt idx="3">
                  <c:v>Electrical eq.</c:v>
                </c:pt>
                <c:pt idx="4">
                  <c:v>Transport eq.</c:v>
                </c:pt>
                <c:pt idx="5">
                  <c:v>Chemical prod.</c:v>
                </c:pt>
                <c:pt idx="6">
                  <c:v>Textiles &amp; apparel prod.</c:v>
                </c:pt>
                <c:pt idx="7">
                  <c:v>Manufacture</c:v>
                </c:pt>
                <c:pt idx="8">
                  <c:v>Metal prod.</c:v>
                </c:pt>
                <c:pt idx="9">
                  <c:v>Plastic prod.</c:v>
                </c:pt>
                <c:pt idx="10">
                  <c:v>Transportation &amp; storage</c:v>
                </c:pt>
                <c:pt idx="11">
                  <c:v>Coke &amp; refined petrol. prod.</c:v>
                </c:pt>
                <c:pt idx="12">
                  <c:v>Administrative and support serv.</c:v>
                </c:pt>
                <c:pt idx="13">
                  <c:v>Woord &amp; paper prod.</c:v>
                </c:pt>
                <c:pt idx="14">
                  <c:v>Food &amp; beverage prod.</c:v>
                </c:pt>
                <c:pt idx="15">
                  <c:v>Other manuf.</c:v>
                </c:pt>
                <c:pt idx="16">
                  <c:v>Wholesale &amp; retail trade</c:v>
                </c:pt>
                <c:pt idx="17">
                  <c:v>Agriculture</c:v>
                </c:pt>
                <c:pt idx="18">
                  <c:v>Total</c:v>
                </c:pt>
                <c:pt idx="19">
                  <c:v>IT services</c:v>
                </c:pt>
                <c:pt idx="20">
                  <c:v>R&amp;D services</c:v>
                </c:pt>
                <c:pt idx="21">
                  <c:v>Mining &amp; quarrying</c:v>
                </c:pt>
                <c:pt idx="22">
                  <c:v>Other specialized services</c:v>
                </c:pt>
                <c:pt idx="23">
                  <c:v>Legal &amp; accounting services</c:v>
                </c:pt>
                <c:pt idx="24">
                  <c:v>Publishing and audiovisual activities</c:v>
                </c:pt>
                <c:pt idx="25">
                  <c:v>Water supply and distribution</c:v>
                </c:pt>
                <c:pt idx="26">
                  <c:v>Telecom.</c:v>
                </c:pt>
                <c:pt idx="27">
                  <c:v>Other services</c:v>
                </c:pt>
                <c:pt idx="28">
                  <c:v>Financial services</c:v>
                </c:pt>
                <c:pt idx="29">
                  <c:v>Arts &amp; entertainment</c:v>
                </c:pt>
                <c:pt idx="30">
                  <c:v>Electricy &amp; gas</c:v>
                </c:pt>
                <c:pt idx="31">
                  <c:v>Health</c:v>
                </c:pt>
                <c:pt idx="32">
                  <c:v>Construction</c:v>
                </c:pt>
                <c:pt idx="33">
                  <c:v>Accomodation &amp; food services</c:v>
                </c:pt>
                <c:pt idx="34">
                  <c:v>Real estate</c:v>
                </c:pt>
                <c:pt idx="35">
                  <c:v>Public admin.</c:v>
                </c:pt>
                <c:pt idx="36">
                  <c:v>Education</c:v>
                </c:pt>
                <c:pt idx="37">
                  <c:v>Residential care &amp; social work</c:v>
                </c:pt>
              </c:strCache>
            </c:strRef>
          </c:xVal>
          <c:yVal>
            <c:numRef>
              <c:f>'G39'!$F$2:$F$39</c:f>
              <c:numCache>
                <c:formatCode>General</c:formatCode>
                <c:ptCount val="38"/>
                <c:pt idx="0">
                  <c:v>0.88779247595287991</c:v>
                </c:pt>
                <c:pt idx="1">
                  <c:v>0.82135430855386504</c:v>
                </c:pt>
                <c:pt idx="2">
                  <c:v>0.75331672322103327</c:v>
                </c:pt>
                <c:pt idx="3">
                  <c:v>0.74640918354875174</c:v>
                </c:pt>
                <c:pt idx="4">
                  <c:v>0.73221225286688862</c:v>
                </c:pt>
                <c:pt idx="5">
                  <c:v>0.64898846495679796</c:v>
                </c:pt>
                <c:pt idx="6">
                  <c:v>0.48803707360167664</c:v>
                </c:pt>
                <c:pt idx="7">
                  <c:v>0.43873599300982741</c:v>
                </c:pt>
                <c:pt idx="8">
                  <c:v>0.33460194742540122</c:v>
                </c:pt>
                <c:pt idx="9">
                  <c:v>0.27852539931952852</c:v>
                </c:pt>
                <c:pt idx="10">
                  <c:v>0.24386761164137652</c:v>
                </c:pt>
                <c:pt idx="11">
                  <c:v>0.23268659789537083</c:v>
                </c:pt>
                <c:pt idx="12">
                  <c:v>0.21400758056575281</c:v>
                </c:pt>
                <c:pt idx="13">
                  <c:v>0.20220372809320122</c:v>
                </c:pt>
                <c:pt idx="14">
                  <c:v>0.19761054829252242</c:v>
                </c:pt>
                <c:pt idx="15">
                  <c:v>0.19571435743040932</c:v>
                </c:pt>
                <c:pt idx="16">
                  <c:v>0.1835852029824569</c:v>
                </c:pt>
                <c:pt idx="17">
                  <c:v>0.16526870735554683</c:v>
                </c:pt>
                <c:pt idx="18">
                  <c:v>0.1519407421591244</c:v>
                </c:pt>
                <c:pt idx="19">
                  <c:v>0.12075794768652746</c:v>
                </c:pt>
                <c:pt idx="20">
                  <c:v>0.11597334773996038</c:v>
                </c:pt>
                <c:pt idx="21">
                  <c:v>0.10928024185342441</c:v>
                </c:pt>
                <c:pt idx="22">
                  <c:v>0.10742827300425514</c:v>
                </c:pt>
                <c:pt idx="23">
                  <c:v>0.10467838791315136</c:v>
                </c:pt>
                <c:pt idx="24">
                  <c:v>8.5158108210835873E-2</c:v>
                </c:pt>
                <c:pt idx="25">
                  <c:v>8.0242935227284956E-2</c:v>
                </c:pt>
                <c:pt idx="26">
                  <c:v>7.3741805089595658E-2</c:v>
                </c:pt>
                <c:pt idx="27">
                  <c:v>6.6909492860575001E-2</c:v>
                </c:pt>
                <c:pt idx="28">
                  <c:v>5.8912439902893077E-2</c:v>
                </c:pt>
                <c:pt idx="29">
                  <c:v>2.7126144212621769E-2</c:v>
                </c:pt>
                <c:pt idx="30">
                  <c:v>2.6373541871126699E-2</c:v>
                </c:pt>
                <c:pt idx="31">
                  <c:v>5.6304947391945309E-3</c:v>
                </c:pt>
                <c:pt idx="32">
                  <c:v>0</c:v>
                </c:pt>
                <c:pt idx="33">
                  <c:v>0</c:v>
                </c:pt>
                <c:pt idx="34">
                  <c:v>0</c:v>
                </c:pt>
                <c:pt idx="35">
                  <c:v>0</c:v>
                </c:pt>
                <c:pt idx="36">
                  <c:v>0</c:v>
                </c:pt>
                <c:pt idx="37">
                  <c:v>0</c:v>
                </c:pt>
              </c:numCache>
            </c:numRef>
          </c:yVal>
          <c:smooth val="0"/>
          <c:extLst xmlns:c16r2="http://schemas.microsoft.com/office/drawing/2015/06/chart">
            <c:ext xmlns:c16="http://schemas.microsoft.com/office/drawing/2014/chart" uri="{C3380CC4-5D6E-409C-BE32-E72D297353CC}">
              <c16:uniqueId val="{00000004-C04C-4F2C-A82D-FC06271A77FF}"/>
            </c:ext>
          </c:extLst>
        </c:ser>
        <c:dLbls>
          <c:showLegendKey val="0"/>
          <c:showVal val="0"/>
          <c:showCatName val="0"/>
          <c:showSerName val="0"/>
          <c:showPercent val="0"/>
          <c:showBubbleSize val="0"/>
        </c:dLbls>
        <c:axId val="123551104"/>
        <c:axId val="123561472"/>
      </c:scatterChart>
      <c:catAx>
        <c:axId val="123551104"/>
        <c:scaling>
          <c:orientation val="minMax"/>
        </c:scaling>
        <c:delete val="0"/>
        <c:axPos val="b"/>
        <c:numFmt formatCode="General"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123561472"/>
        <c:crosses val="autoZero"/>
        <c:auto val="1"/>
        <c:lblAlgn val="ctr"/>
        <c:lblOffset val="100"/>
        <c:noMultiLvlLbl val="0"/>
      </c:catAx>
      <c:valAx>
        <c:axId val="123561472"/>
        <c:scaling>
          <c:orientation val="minMax"/>
          <c:max val="1"/>
          <c:min val="0"/>
        </c:scaling>
        <c:delete val="0"/>
        <c:axPos val="l"/>
        <c:majorGridlines>
          <c:spPr>
            <a:ln w="3175"/>
          </c:spPr>
        </c:majorGridlines>
        <c:numFmt formatCode="0%"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fr-FR"/>
          </a:p>
        </c:txPr>
        <c:crossAx val="123551104"/>
        <c:crosses val="autoZero"/>
        <c:crossBetween val="between"/>
      </c:valAx>
    </c:plotArea>
    <c:legend>
      <c:legendPos val="b"/>
      <c:layout>
        <c:manualLayout>
          <c:xMode val="edge"/>
          <c:yMode val="edge"/>
          <c:x val="2.3376681201517039E-2"/>
          <c:y val="0.96309598431053411"/>
          <c:w val="0.9682711931196355"/>
          <c:h val="3.6904015689465865E-2"/>
        </c:manualLayout>
      </c:layou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latin typeface="Arial" panose="020B0604020202020204" pitchFamily="34" charset="0"/>
                <a:cs typeface="Arial" panose="020B0604020202020204" pitchFamily="34" charset="0"/>
              </a:defRPr>
            </a:pPr>
            <a:r>
              <a:rPr lang="en-US" sz="2200">
                <a:latin typeface="Arial" panose="020B0604020202020204" pitchFamily="34" charset="0"/>
                <a:cs typeface="Arial" panose="020B0604020202020204" pitchFamily="34" charset="0"/>
              </a:rPr>
              <a:t>Manufacturing</a:t>
            </a:r>
          </a:p>
        </c:rich>
      </c:tx>
      <c:layout>
        <c:manualLayout>
          <c:xMode val="edge"/>
          <c:yMode val="edge"/>
          <c:x val="0.29740069812022046"/>
          <c:y val="0.15691113228885156"/>
        </c:manualLayout>
      </c:layout>
      <c:overlay val="0"/>
    </c:title>
    <c:autoTitleDeleted val="0"/>
    <c:plotArea>
      <c:layout>
        <c:manualLayout>
          <c:layoutTarget val="inner"/>
          <c:xMode val="edge"/>
          <c:yMode val="edge"/>
          <c:x val="5.3066471989152209E-2"/>
          <c:y val="0.14679287648169825"/>
          <c:w val="0.83902990198440286"/>
          <c:h val="0.79639820997757116"/>
        </c:manualLayout>
      </c:layout>
      <c:lineChart>
        <c:grouping val="standard"/>
        <c:varyColors val="0"/>
        <c:ser>
          <c:idx val="0"/>
          <c:order val="0"/>
          <c:tx>
            <c:strRef>
              <c:f>'G40'!$A$27</c:f>
              <c:strCache>
                <c:ptCount val="1"/>
                <c:pt idx="0">
                  <c:v>Euro area</c:v>
                </c:pt>
              </c:strCache>
            </c:strRef>
          </c:tx>
          <c:spPr>
            <a:ln>
              <a:solidFill>
                <a:sysClr val="windowText" lastClr="000000"/>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'G40'!$B$27:$N$27</c:f>
              <c:numCache>
                <c:formatCode>##,#0\.0</c:formatCode>
                <c:ptCount val="13"/>
                <c:pt idx="0">
                  <c:v>95.7</c:v>
                </c:pt>
                <c:pt idx="1">
                  <c:v>97.6</c:v>
                </c:pt>
                <c:pt idx="2">
                  <c:v>98.6</c:v>
                </c:pt>
                <c:pt idx="3">
                  <c:v>100</c:v>
                </c:pt>
                <c:pt idx="4">
                  <c:v>95.7</c:v>
                </c:pt>
                <c:pt idx="5">
                  <c:v>100</c:v>
                </c:pt>
                <c:pt idx="6">
                  <c:v>104.2</c:v>
                </c:pt>
                <c:pt idx="7">
                  <c:v>106.1</c:v>
                </c:pt>
                <c:pt idx="8">
                  <c:v>104.5</c:v>
                </c:pt>
                <c:pt idx="9">
                  <c:v>103.1</c:v>
                </c:pt>
                <c:pt idx="10">
                  <c:v>102.7</c:v>
                </c:pt>
                <c:pt idx="11">
                  <c:v>100.6</c:v>
                </c:pt>
              </c:numCache>
            </c:numRef>
          </c:val>
          <c:smooth val="0"/>
          <c:extLst xmlns:c16r2="http://schemas.microsoft.com/office/drawing/2015/06/chart">
            <c:ext xmlns:c16="http://schemas.microsoft.com/office/drawing/2014/chart" uri="{C3380CC4-5D6E-409C-BE32-E72D297353CC}">
              <c16:uniqueId val="{00000000-ACFA-4FD3-9961-7E5CDB6C3B2C}"/>
            </c:ext>
          </c:extLst>
        </c:ser>
        <c:ser>
          <c:idx val="1"/>
          <c:order val="1"/>
          <c:tx>
            <c:strRef>
              <c:f>'G40'!$A$28</c:f>
              <c:strCache>
                <c:ptCount val="1"/>
                <c:pt idx="0">
                  <c:v>Germany</c:v>
                </c:pt>
              </c:strCache>
            </c:strRef>
          </c:tx>
          <c:spPr>
            <a:ln>
              <a:solidFill>
                <a:srgbClr val="142882"/>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'G40'!$B$28:$N$28</c:f>
              <c:numCache>
                <c:formatCode>##,#0\.0</c:formatCode>
                <c:ptCount val="13"/>
                <c:pt idx="0">
                  <c:v>97.3</c:v>
                </c:pt>
                <c:pt idx="1">
                  <c:v>99</c:v>
                </c:pt>
                <c:pt idx="2">
                  <c:v>99.6</c:v>
                </c:pt>
                <c:pt idx="3">
                  <c:v>100.2</c:v>
                </c:pt>
                <c:pt idx="4">
                  <c:v>95.3</c:v>
                </c:pt>
                <c:pt idx="5">
                  <c:v>100</c:v>
                </c:pt>
                <c:pt idx="6">
                  <c:v>103.4</c:v>
                </c:pt>
                <c:pt idx="7">
                  <c:v>105.2</c:v>
                </c:pt>
                <c:pt idx="8">
                  <c:v>103.4</c:v>
                </c:pt>
                <c:pt idx="9">
                  <c:v>102.6</c:v>
                </c:pt>
                <c:pt idx="10">
                  <c:v>103.1</c:v>
                </c:pt>
                <c:pt idx="11">
                  <c:v>101.1</c:v>
                </c:pt>
                <c:pt idx="12">
                  <c:v>103.5</c:v>
                </c:pt>
              </c:numCache>
            </c:numRef>
          </c:val>
          <c:smooth val="0"/>
          <c:extLst xmlns:c16r2="http://schemas.microsoft.com/office/drawing/2015/06/chart">
            <c:ext xmlns:c16="http://schemas.microsoft.com/office/drawing/2014/chart" uri="{C3380CC4-5D6E-409C-BE32-E72D297353CC}">
              <c16:uniqueId val="{00000001-ACFA-4FD3-9961-7E5CDB6C3B2C}"/>
            </c:ext>
          </c:extLst>
        </c:ser>
        <c:ser>
          <c:idx val="2"/>
          <c:order val="2"/>
          <c:tx>
            <c:strRef>
              <c:f>'G40'!$A$29</c:f>
              <c:strCache>
                <c:ptCount val="1"/>
                <c:pt idx="0">
                  <c:v>Spain</c:v>
                </c:pt>
              </c:strCache>
            </c:strRef>
          </c:tx>
          <c:spPr>
            <a:ln>
              <a:solidFill>
                <a:srgbClr val="BE73AF"/>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'G40'!$B$29:$N$29</c:f>
              <c:numCache>
                <c:formatCode>##,#0\.0</c:formatCode>
                <c:ptCount val="13"/>
                <c:pt idx="0">
                  <c:v>90.5</c:v>
                </c:pt>
                <c:pt idx="1">
                  <c:v>92.6</c:v>
                </c:pt>
                <c:pt idx="2">
                  <c:v>94</c:v>
                </c:pt>
                <c:pt idx="3">
                  <c:v>97.2</c:v>
                </c:pt>
                <c:pt idx="4">
                  <c:v>94.7</c:v>
                </c:pt>
                <c:pt idx="5">
                  <c:v>100</c:v>
                </c:pt>
                <c:pt idx="6">
                  <c:v>105.4</c:v>
                </c:pt>
                <c:pt idx="7">
                  <c:v>108.4</c:v>
                </c:pt>
                <c:pt idx="8">
                  <c:v>106.7</c:v>
                </c:pt>
                <c:pt idx="9">
                  <c:v>105.5</c:v>
                </c:pt>
                <c:pt idx="10">
                  <c:v>105.7</c:v>
                </c:pt>
                <c:pt idx="11">
                  <c:v>103.8</c:v>
                </c:pt>
                <c:pt idx="12">
                  <c:v>106.6</c:v>
                </c:pt>
              </c:numCache>
            </c:numRef>
          </c:val>
          <c:smooth val="0"/>
          <c:extLst xmlns:c16r2="http://schemas.microsoft.com/office/drawing/2015/06/chart">
            <c:ext xmlns:c16="http://schemas.microsoft.com/office/drawing/2014/chart" uri="{C3380CC4-5D6E-409C-BE32-E72D297353CC}">
              <c16:uniqueId val="{00000002-ACFA-4FD3-9961-7E5CDB6C3B2C}"/>
            </c:ext>
          </c:extLst>
        </c:ser>
        <c:ser>
          <c:idx val="3"/>
          <c:order val="3"/>
          <c:tx>
            <c:strRef>
              <c:f>'G40'!$A$30</c:f>
              <c:strCache>
                <c:ptCount val="1"/>
                <c:pt idx="0">
                  <c:v>France</c:v>
                </c:pt>
              </c:strCache>
            </c:strRef>
          </c:tx>
          <c:spPr>
            <a:ln>
              <a:solidFill>
                <a:srgbClr val="00A0E1"/>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'G40'!$B$30:$N$30</c:f>
              <c:numCache>
                <c:formatCode>##,#0\.0</c:formatCode>
                <c:ptCount val="13"/>
                <c:pt idx="0">
                  <c:v>96</c:v>
                </c:pt>
                <c:pt idx="1">
                  <c:v>98.5</c:v>
                </c:pt>
                <c:pt idx="2">
                  <c:v>100</c:v>
                </c:pt>
                <c:pt idx="3">
                  <c:v>101.6</c:v>
                </c:pt>
                <c:pt idx="4">
                  <c:v>97</c:v>
                </c:pt>
                <c:pt idx="5">
                  <c:v>100</c:v>
                </c:pt>
                <c:pt idx="6">
                  <c:v>103.9</c:v>
                </c:pt>
                <c:pt idx="7">
                  <c:v>105.4</c:v>
                </c:pt>
                <c:pt idx="8">
                  <c:v>104.1</c:v>
                </c:pt>
                <c:pt idx="9">
                  <c:v>102.2</c:v>
                </c:pt>
                <c:pt idx="10">
                  <c:v>100.1</c:v>
                </c:pt>
                <c:pt idx="11">
                  <c:v>97.7</c:v>
                </c:pt>
                <c:pt idx="12">
                  <c:v>99.7</c:v>
                </c:pt>
              </c:numCache>
            </c:numRef>
          </c:val>
          <c:smooth val="0"/>
          <c:extLst xmlns:c16r2="http://schemas.microsoft.com/office/drawing/2015/06/chart">
            <c:ext xmlns:c16="http://schemas.microsoft.com/office/drawing/2014/chart" uri="{C3380CC4-5D6E-409C-BE32-E72D297353CC}">
              <c16:uniqueId val="{00000003-ACFA-4FD3-9961-7E5CDB6C3B2C}"/>
            </c:ext>
          </c:extLst>
        </c:ser>
        <c:ser>
          <c:idx val="4"/>
          <c:order val="4"/>
          <c:tx>
            <c:strRef>
              <c:f>'G40'!$A$31</c:f>
              <c:strCache>
                <c:ptCount val="1"/>
                <c:pt idx="0">
                  <c:v>Italy</c:v>
                </c:pt>
              </c:strCache>
            </c:strRef>
          </c:tx>
          <c:spPr>
            <a:ln>
              <a:solidFill>
                <a:srgbClr val="F59100"/>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'G40'!$B$31:$N$31</c:f>
              <c:numCache>
                <c:formatCode>##,#0\.0</c:formatCode>
                <c:ptCount val="13"/>
                <c:pt idx="0">
                  <c:v>98.5</c:v>
                </c:pt>
                <c:pt idx="1">
                  <c:v>100</c:v>
                </c:pt>
                <c:pt idx="2">
                  <c:v>101</c:v>
                </c:pt>
                <c:pt idx="3">
                  <c:v>101.6</c:v>
                </c:pt>
                <c:pt idx="4">
                  <c:v>96.6</c:v>
                </c:pt>
                <c:pt idx="5">
                  <c:v>100</c:v>
                </c:pt>
                <c:pt idx="6">
                  <c:v>104.7</c:v>
                </c:pt>
                <c:pt idx="7">
                  <c:v>105.6</c:v>
                </c:pt>
                <c:pt idx="8">
                  <c:v>104.1</c:v>
                </c:pt>
                <c:pt idx="9">
                  <c:v>102.2</c:v>
                </c:pt>
                <c:pt idx="10">
                  <c:v>102.2</c:v>
                </c:pt>
                <c:pt idx="11">
                  <c:v>100.8</c:v>
                </c:pt>
                <c:pt idx="12">
                  <c:v>102.3</c:v>
                </c:pt>
              </c:numCache>
            </c:numRef>
          </c:val>
          <c:smooth val="0"/>
          <c:extLst xmlns:c16r2="http://schemas.microsoft.com/office/drawing/2015/06/chart">
            <c:ext xmlns:c16="http://schemas.microsoft.com/office/drawing/2014/chart" uri="{C3380CC4-5D6E-409C-BE32-E72D297353CC}">
              <c16:uniqueId val="{00000004-ACFA-4FD3-9961-7E5CDB6C3B2C}"/>
            </c:ext>
          </c:extLst>
        </c:ser>
        <c:ser>
          <c:idx val="5"/>
          <c:order val="5"/>
          <c:tx>
            <c:strRef>
              <c:f>'G40'!$A$32</c:f>
              <c:strCache>
                <c:ptCount val="1"/>
                <c:pt idx="0">
                  <c:v>Netherlands</c:v>
                </c:pt>
              </c:strCache>
            </c:strRef>
          </c:tx>
          <c:spPr>
            <a:ln>
              <a:solidFill>
                <a:srgbClr val="64B43C"/>
              </a:solidFill>
            </a:ln>
          </c:spPr>
          <c:marker>
            <c:symbol val="none"/>
          </c:marker>
          <c:cat>
            <c:strRef>
              <c:f>'G40'!$B$26:$N$26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'G40'!$B$32:$N$32</c:f>
              <c:numCache>
                <c:formatCode>##,#0\.0</c:formatCode>
                <c:ptCount val="13"/>
                <c:pt idx="0">
                  <c:v>93.1</c:v>
                </c:pt>
                <c:pt idx="1">
                  <c:v>95.3</c:v>
                </c:pt>
                <c:pt idx="2">
                  <c:v>95.4</c:v>
                </c:pt>
                <c:pt idx="3">
                  <c:v>98</c:v>
                </c:pt>
                <c:pt idx="4">
                  <c:v>94.6</c:v>
                </c:pt>
                <c:pt idx="5">
                  <c:v>100</c:v>
                </c:pt>
                <c:pt idx="6">
                  <c:v>105.2</c:v>
                </c:pt>
                <c:pt idx="7">
                  <c:v>108.1</c:v>
                </c:pt>
                <c:pt idx="8">
                  <c:v>107</c:v>
                </c:pt>
                <c:pt idx="9">
                  <c:v>105.3</c:v>
                </c:pt>
                <c:pt idx="10">
                  <c:v>104.8</c:v>
                </c:pt>
                <c:pt idx="11">
                  <c:v>102</c:v>
                </c:pt>
                <c:pt idx="12">
                  <c:v>104.9</c:v>
                </c:pt>
              </c:numCache>
            </c:numRef>
          </c:val>
          <c:smooth val="0"/>
          <c:extLst xmlns:c16r2="http://schemas.microsoft.com/office/drawing/2015/06/chart">
            <c:ext xmlns:c16="http://schemas.microsoft.com/office/drawing/2014/chart" uri="{C3380CC4-5D6E-409C-BE32-E72D297353CC}">
              <c16:uniqueId val="{00000005-ACFA-4FD3-9961-7E5CDB6C3B2C}"/>
            </c:ext>
          </c:extLst>
        </c:ser>
        <c:dLbls>
          <c:showLegendKey val="0"/>
          <c:showVal val="0"/>
          <c:showCatName val="0"/>
          <c:showSerName val="0"/>
          <c:showPercent val="0"/>
          <c:showBubbleSize val="0"/>
        </c:dLbls>
        <c:marker val="1"/>
        <c:smooth val="0"/>
        <c:axId val="124125568"/>
        <c:axId val="124127104"/>
      </c:lineChart>
      <c:catAx>
        <c:axId val="124125568"/>
        <c:scaling>
          <c:orientation val="minMax"/>
        </c:scaling>
        <c:delete val="0"/>
        <c:axPos val="b"/>
        <c:numFmt formatCode="General"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24127104"/>
        <c:crosses val="autoZero"/>
        <c:auto val="1"/>
        <c:lblAlgn val="ctr"/>
        <c:lblOffset val="100"/>
        <c:noMultiLvlLbl val="0"/>
      </c:catAx>
      <c:valAx>
        <c:axId val="124127104"/>
        <c:scaling>
          <c:orientation val="minMax"/>
          <c:max val="120"/>
          <c:min val="80"/>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24125568"/>
        <c:crosses val="autoZero"/>
        <c:crossBetween val="between"/>
      </c:valAx>
    </c:plotArea>
    <c:legend>
      <c:legendPos val="t"/>
      <c:layout>
        <c:manualLayout>
          <c:xMode val="edge"/>
          <c:yMode val="edge"/>
          <c:x val="5.164586100920273E-2"/>
          <c:y val="4.1790747267645915E-2"/>
          <c:w val="0.87348851035565056"/>
          <c:h val="3.7832138859350793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latin typeface="Arial" panose="020B0604020202020204" pitchFamily="34" charset="0"/>
                <a:cs typeface="Arial" panose="020B0604020202020204" pitchFamily="34" charset="0"/>
              </a:defRPr>
            </a:pPr>
            <a:r>
              <a:rPr lang="en-US" sz="2200">
                <a:latin typeface="Arial" panose="020B0604020202020204" pitchFamily="34" charset="0"/>
                <a:cs typeface="Arial" panose="020B0604020202020204" pitchFamily="34" charset="0"/>
              </a:rPr>
              <a:t>Capital</a:t>
            </a:r>
            <a:r>
              <a:rPr lang="en-US" sz="2200" baseline="0">
                <a:latin typeface="Arial" panose="020B0604020202020204" pitchFamily="34" charset="0"/>
                <a:cs typeface="Arial" panose="020B0604020202020204" pitchFamily="34" charset="0"/>
              </a:rPr>
              <a:t> goods</a:t>
            </a:r>
            <a:endParaRPr lang="en-US" sz="2200">
              <a:latin typeface="Arial" panose="020B0604020202020204" pitchFamily="34" charset="0"/>
              <a:cs typeface="Arial" panose="020B0604020202020204" pitchFamily="34" charset="0"/>
            </a:endParaRPr>
          </a:p>
        </c:rich>
      </c:tx>
      <c:layout>
        <c:manualLayout>
          <c:xMode val="edge"/>
          <c:yMode val="edge"/>
          <c:x val="0.32528829508614221"/>
          <c:y val="0.16737187444144166"/>
        </c:manualLayout>
      </c:layout>
      <c:overlay val="0"/>
    </c:title>
    <c:autoTitleDeleted val="0"/>
    <c:plotArea>
      <c:layout>
        <c:manualLayout>
          <c:layoutTarget val="inner"/>
          <c:xMode val="edge"/>
          <c:yMode val="edge"/>
          <c:x val="5.9245683424764078E-2"/>
          <c:y val="0.15260229493856581"/>
          <c:w val="0.93119323578808255"/>
          <c:h val="0.78699392041434424"/>
        </c:manualLayout>
      </c:layout>
      <c:lineChart>
        <c:grouping val="standard"/>
        <c:varyColors val="0"/>
        <c:ser>
          <c:idx val="0"/>
          <c:order val="0"/>
          <c:tx>
            <c:strRef>
              <c:f>'G40'!$A$11</c:f>
              <c:strCache>
                <c:ptCount val="1"/>
                <c:pt idx="0">
                  <c:v>Euro area</c:v>
                </c:pt>
              </c:strCache>
            </c:strRef>
          </c:tx>
          <c:spPr>
            <a:ln>
              <a:solidFill>
                <a:srgbClr val="4D4D4D"/>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'G40'!$B$11:$N$11</c:f>
              <c:numCache>
                <c:formatCode>##,#0\.0</c:formatCode>
                <c:ptCount val="13"/>
                <c:pt idx="0">
                  <c:v>104.6</c:v>
                </c:pt>
                <c:pt idx="1">
                  <c:v>103.5</c:v>
                </c:pt>
                <c:pt idx="2">
                  <c:v>101.5</c:v>
                </c:pt>
                <c:pt idx="3">
                  <c:v>99.8</c:v>
                </c:pt>
                <c:pt idx="4">
                  <c:v>99.6</c:v>
                </c:pt>
                <c:pt idx="5">
                  <c:v>100</c:v>
                </c:pt>
                <c:pt idx="6">
                  <c:v>99.2</c:v>
                </c:pt>
                <c:pt idx="7">
                  <c:v>100.1</c:v>
                </c:pt>
                <c:pt idx="8">
                  <c:v>98.9</c:v>
                </c:pt>
                <c:pt idx="9">
                  <c:v>97.9</c:v>
                </c:pt>
                <c:pt idx="10">
                  <c:v>99.8</c:v>
                </c:pt>
                <c:pt idx="11">
                  <c:v>99</c:v>
                </c:pt>
                <c:pt idx="12">
                  <c:v>98.7</c:v>
                </c:pt>
              </c:numCache>
            </c:numRef>
          </c:val>
          <c:smooth val="0"/>
          <c:extLst xmlns:c16r2="http://schemas.microsoft.com/office/drawing/2015/06/chart">
            <c:ext xmlns:c16="http://schemas.microsoft.com/office/drawing/2014/chart" uri="{C3380CC4-5D6E-409C-BE32-E72D297353CC}">
              <c16:uniqueId val="{00000000-768E-4021-A24A-3FE03CBE49F7}"/>
            </c:ext>
          </c:extLst>
        </c:ser>
        <c:ser>
          <c:idx val="1"/>
          <c:order val="1"/>
          <c:tx>
            <c:strRef>
              <c:f>'G40'!$A$12</c:f>
              <c:strCache>
                <c:ptCount val="1"/>
                <c:pt idx="0">
                  <c:v>Germany</c:v>
                </c:pt>
              </c:strCache>
            </c:strRef>
          </c:tx>
          <c:spPr>
            <a:ln>
              <a:solidFill>
                <a:srgbClr val="142882"/>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'G40'!$B$12:$N$12</c:f>
              <c:numCache>
                <c:formatCode>##,#0\.0</c:formatCode>
                <c:ptCount val="13"/>
                <c:pt idx="0">
                  <c:v>110.4</c:v>
                </c:pt>
                <c:pt idx="1">
                  <c:v>107.8</c:v>
                </c:pt>
                <c:pt idx="2">
                  <c:v>104</c:v>
                </c:pt>
                <c:pt idx="3">
                  <c:v>101.3</c:v>
                </c:pt>
                <c:pt idx="4">
                  <c:v>100.3</c:v>
                </c:pt>
                <c:pt idx="5">
                  <c:v>100</c:v>
                </c:pt>
                <c:pt idx="6">
                  <c:v>98.1</c:v>
                </c:pt>
                <c:pt idx="7">
                  <c:v>99.5</c:v>
                </c:pt>
                <c:pt idx="8">
                  <c:v>97.7</c:v>
                </c:pt>
                <c:pt idx="9">
                  <c:v>97.1</c:v>
                </c:pt>
                <c:pt idx="10">
                  <c:v>99.2</c:v>
                </c:pt>
                <c:pt idx="11">
                  <c:v>98.6</c:v>
                </c:pt>
                <c:pt idx="12">
                  <c:v>98.1</c:v>
                </c:pt>
              </c:numCache>
            </c:numRef>
          </c:val>
          <c:smooth val="0"/>
          <c:extLst xmlns:c16r2="http://schemas.microsoft.com/office/drawing/2015/06/chart">
            <c:ext xmlns:c16="http://schemas.microsoft.com/office/drawing/2014/chart" uri="{C3380CC4-5D6E-409C-BE32-E72D297353CC}">
              <c16:uniqueId val="{00000001-768E-4021-A24A-3FE03CBE49F7}"/>
            </c:ext>
          </c:extLst>
        </c:ser>
        <c:ser>
          <c:idx val="2"/>
          <c:order val="2"/>
          <c:tx>
            <c:strRef>
              <c:f>'G40'!$A$13</c:f>
              <c:strCache>
                <c:ptCount val="1"/>
                <c:pt idx="0">
                  <c:v>Spain</c:v>
                </c:pt>
              </c:strCache>
            </c:strRef>
          </c:tx>
          <c:spPr>
            <a:ln>
              <a:solidFill>
                <a:srgbClr val="BE73AF"/>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'G40'!$B$13:$N$13</c:f>
              <c:numCache>
                <c:formatCode>##,#0\.0</c:formatCode>
                <c:ptCount val="13"/>
                <c:pt idx="0">
                  <c:v>96.6</c:v>
                </c:pt>
                <c:pt idx="1">
                  <c:v>96.2</c:v>
                </c:pt>
                <c:pt idx="2">
                  <c:v>96.3</c:v>
                </c:pt>
                <c:pt idx="3">
                  <c:v>96.7</c:v>
                </c:pt>
                <c:pt idx="4">
                  <c:v>98.6</c:v>
                </c:pt>
                <c:pt idx="5">
                  <c:v>100</c:v>
                </c:pt>
                <c:pt idx="6">
                  <c:v>101.2</c:v>
                </c:pt>
                <c:pt idx="7">
                  <c:v>102.2</c:v>
                </c:pt>
                <c:pt idx="8">
                  <c:v>100.9</c:v>
                </c:pt>
                <c:pt idx="9">
                  <c:v>99.9</c:v>
                </c:pt>
                <c:pt idx="10">
                  <c:v>101.8</c:v>
                </c:pt>
                <c:pt idx="11">
                  <c:v>102.2</c:v>
                </c:pt>
                <c:pt idx="12">
                  <c:v>102.1</c:v>
                </c:pt>
              </c:numCache>
            </c:numRef>
          </c:val>
          <c:smooth val="0"/>
          <c:extLst xmlns:c16r2="http://schemas.microsoft.com/office/drawing/2015/06/chart">
            <c:ext xmlns:c16="http://schemas.microsoft.com/office/drawing/2014/chart" uri="{C3380CC4-5D6E-409C-BE32-E72D297353CC}">
              <c16:uniqueId val="{00000002-768E-4021-A24A-3FE03CBE49F7}"/>
            </c:ext>
          </c:extLst>
        </c:ser>
        <c:ser>
          <c:idx val="3"/>
          <c:order val="3"/>
          <c:tx>
            <c:strRef>
              <c:f>'G40'!$A$14</c:f>
              <c:strCache>
                <c:ptCount val="1"/>
                <c:pt idx="0">
                  <c:v>France</c:v>
                </c:pt>
              </c:strCache>
            </c:strRef>
          </c:tx>
          <c:spPr>
            <a:ln>
              <a:solidFill>
                <a:srgbClr val="00A0E1"/>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'G40'!$B$14:$N$14</c:f>
              <c:numCache>
                <c:formatCode>##,#0\.0</c:formatCode>
                <c:ptCount val="13"/>
                <c:pt idx="0">
                  <c:v>100.1</c:v>
                </c:pt>
                <c:pt idx="1">
                  <c:v>101</c:v>
                </c:pt>
                <c:pt idx="2">
                  <c:v>101.8</c:v>
                </c:pt>
                <c:pt idx="3">
                  <c:v>101</c:v>
                </c:pt>
                <c:pt idx="4">
                  <c:v>99.8</c:v>
                </c:pt>
                <c:pt idx="5">
                  <c:v>100</c:v>
                </c:pt>
                <c:pt idx="6">
                  <c:v>99.9</c:v>
                </c:pt>
                <c:pt idx="7">
                  <c:v>100</c:v>
                </c:pt>
                <c:pt idx="8">
                  <c:v>99.2</c:v>
                </c:pt>
                <c:pt idx="9">
                  <c:v>98.4</c:v>
                </c:pt>
                <c:pt idx="10">
                  <c:v>98.5</c:v>
                </c:pt>
                <c:pt idx="11">
                  <c:v>97.4</c:v>
                </c:pt>
                <c:pt idx="12">
                  <c:v>97.6</c:v>
                </c:pt>
              </c:numCache>
            </c:numRef>
          </c:val>
          <c:smooth val="0"/>
          <c:extLst xmlns:c16r2="http://schemas.microsoft.com/office/drawing/2015/06/chart">
            <c:ext xmlns:c16="http://schemas.microsoft.com/office/drawing/2014/chart" uri="{C3380CC4-5D6E-409C-BE32-E72D297353CC}">
              <c16:uniqueId val="{00000003-768E-4021-A24A-3FE03CBE49F7}"/>
            </c:ext>
          </c:extLst>
        </c:ser>
        <c:ser>
          <c:idx val="4"/>
          <c:order val="4"/>
          <c:tx>
            <c:strRef>
              <c:f>'G40'!$A$15</c:f>
              <c:strCache>
                <c:ptCount val="1"/>
                <c:pt idx="0">
                  <c:v>Italy</c:v>
                </c:pt>
              </c:strCache>
            </c:strRef>
          </c:tx>
          <c:spPr>
            <a:ln>
              <a:solidFill>
                <a:srgbClr val="F59100"/>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'G40'!$B$15:$N$15</c:f>
              <c:numCache>
                <c:formatCode>##,#0\.0</c:formatCode>
                <c:ptCount val="13"/>
                <c:pt idx="0">
                  <c:v>99.1</c:v>
                </c:pt>
                <c:pt idx="1">
                  <c:v>98.3</c:v>
                </c:pt>
                <c:pt idx="2">
                  <c:v>98.4</c:v>
                </c:pt>
                <c:pt idx="3">
                  <c:v>98.2</c:v>
                </c:pt>
                <c:pt idx="4">
                  <c:v>98.7</c:v>
                </c:pt>
                <c:pt idx="5">
                  <c:v>100</c:v>
                </c:pt>
                <c:pt idx="6">
                  <c:v>100.5</c:v>
                </c:pt>
                <c:pt idx="7">
                  <c:v>101.2</c:v>
                </c:pt>
                <c:pt idx="8">
                  <c:v>98.8</c:v>
                </c:pt>
                <c:pt idx="9">
                  <c:v>96.8</c:v>
                </c:pt>
                <c:pt idx="10">
                  <c:v>98.9</c:v>
                </c:pt>
                <c:pt idx="11">
                  <c:v>99.4</c:v>
                </c:pt>
                <c:pt idx="12">
                  <c:v>99.6</c:v>
                </c:pt>
              </c:numCache>
            </c:numRef>
          </c:val>
          <c:smooth val="0"/>
          <c:extLst xmlns:c16r2="http://schemas.microsoft.com/office/drawing/2015/06/chart">
            <c:ext xmlns:c16="http://schemas.microsoft.com/office/drawing/2014/chart" uri="{C3380CC4-5D6E-409C-BE32-E72D297353CC}">
              <c16:uniqueId val="{00000004-768E-4021-A24A-3FE03CBE49F7}"/>
            </c:ext>
          </c:extLst>
        </c:ser>
        <c:ser>
          <c:idx val="5"/>
          <c:order val="5"/>
          <c:tx>
            <c:strRef>
              <c:f>'G40'!$A$16</c:f>
              <c:strCache>
                <c:ptCount val="1"/>
                <c:pt idx="0">
                  <c:v>Netherlands</c:v>
                </c:pt>
              </c:strCache>
            </c:strRef>
          </c:tx>
          <c:spPr>
            <a:ln>
              <a:solidFill>
                <a:srgbClr val="64B43C"/>
              </a:solidFill>
            </a:ln>
          </c:spPr>
          <c:marker>
            <c:symbol val="none"/>
          </c:marker>
          <c:cat>
            <c:strRef>
              <c:f>'G40'!$B$10:$N$10</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'G40'!$B$16:$N$16</c:f>
              <c:numCache>
                <c:formatCode>##,#0\.0</c:formatCode>
                <c:ptCount val="13"/>
                <c:pt idx="0">
                  <c:v>106.7</c:v>
                </c:pt>
                <c:pt idx="1">
                  <c:v>105.6</c:v>
                </c:pt>
                <c:pt idx="2">
                  <c:v>101.6</c:v>
                </c:pt>
                <c:pt idx="3">
                  <c:v>98.5</c:v>
                </c:pt>
                <c:pt idx="4">
                  <c:v>99.1</c:v>
                </c:pt>
                <c:pt idx="5">
                  <c:v>100</c:v>
                </c:pt>
                <c:pt idx="6">
                  <c:v>97.8</c:v>
                </c:pt>
                <c:pt idx="7">
                  <c:v>100.2</c:v>
                </c:pt>
                <c:pt idx="8">
                  <c:v>100.3</c:v>
                </c:pt>
                <c:pt idx="9">
                  <c:v>99</c:v>
                </c:pt>
                <c:pt idx="10">
                  <c:v>102.5</c:v>
                </c:pt>
                <c:pt idx="11">
                  <c:v>100.7</c:v>
                </c:pt>
                <c:pt idx="12">
                  <c:v>99.4</c:v>
                </c:pt>
              </c:numCache>
            </c:numRef>
          </c:val>
          <c:smooth val="0"/>
          <c:extLst xmlns:c16r2="http://schemas.microsoft.com/office/drawing/2015/06/chart">
            <c:ext xmlns:c16="http://schemas.microsoft.com/office/drawing/2014/chart" uri="{C3380CC4-5D6E-409C-BE32-E72D297353CC}">
              <c16:uniqueId val="{00000005-768E-4021-A24A-3FE03CBE49F7}"/>
            </c:ext>
          </c:extLst>
        </c:ser>
        <c:dLbls>
          <c:showLegendKey val="0"/>
          <c:showVal val="0"/>
          <c:showCatName val="0"/>
          <c:showSerName val="0"/>
          <c:showPercent val="0"/>
          <c:showBubbleSize val="0"/>
        </c:dLbls>
        <c:marker val="1"/>
        <c:smooth val="0"/>
        <c:axId val="124175104"/>
        <c:axId val="124176640"/>
      </c:lineChart>
      <c:catAx>
        <c:axId val="124175104"/>
        <c:scaling>
          <c:orientation val="minMax"/>
        </c:scaling>
        <c:delete val="0"/>
        <c:axPos val="b"/>
        <c:numFmt formatCode="General"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24176640"/>
        <c:crosses val="autoZero"/>
        <c:auto val="1"/>
        <c:lblAlgn val="ctr"/>
        <c:lblOffset val="100"/>
        <c:noMultiLvlLbl val="0"/>
      </c:catAx>
      <c:valAx>
        <c:axId val="124176640"/>
        <c:scaling>
          <c:orientation val="minMax"/>
          <c:max val="120"/>
          <c:min val="80"/>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24175104"/>
        <c:crosses val="autoZero"/>
        <c:crossBetween val="between"/>
      </c:valAx>
    </c:plotArea>
    <c:plotVisOnly val="1"/>
    <c:dispBlanksAs val="gap"/>
    <c:showDLblsOverMax val="0"/>
  </c:chart>
  <c:spPr>
    <a:ln>
      <a:noFill/>
    </a:ln>
  </c:spPr>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200">
                <a:latin typeface="Arial" panose="020B0604020202020204" pitchFamily="34" charset="0"/>
                <a:cs typeface="Arial" panose="020B0604020202020204" pitchFamily="34" charset="0"/>
              </a:rPr>
              <a:t>Intermediate goods</a:t>
            </a:r>
          </a:p>
        </c:rich>
      </c:tx>
      <c:layout>
        <c:manualLayout>
          <c:xMode val="edge"/>
          <c:yMode val="edge"/>
          <c:x val="0.38703921828431403"/>
          <c:y val="0.16109542914988761"/>
        </c:manualLayout>
      </c:layout>
      <c:overlay val="0"/>
    </c:title>
    <c:autoTitleDeleted val="0"/>
    <c:plotArea>
      <c:layout/>
      <c:lineChart>
        <c:grouping val="standard"/>
        <c:varyColors val="0"/>
        <c:ser>
          <c:idx val="0"/>
          <c:order val="0"/>
          <c:tx>
            <c:strRef>
              <c:f>'G40'!$A$3</c:f>
              <c:strCache>
                <c:ptCount val="1"/>
                <c:pt idx="0">
                  <c:v>Euro area</c:v>
                </c:pt>
              </c:strCache>
            </c:strRef>
          </c:tx>
          <c:spPr>
            <a:ln>
              <a:solidFill>
                <a:srgbClr val="4D4D4D"/>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'G40'!$B$3:$N$3</c:f>
              <c:numCache>
                <c:formatCode>##,#0\.0</c:formatCode>
                <c:ptCount val="13"/>
                <c:pt idx="0">
                  <c:v>91.6</c:v>
                </c:pt>
                <c:pt idx="1">
                  <c:v>96.2</c:v>
                </c:pt>
                <c:pt idx="2">
                  <c:v>99.8</c:v>
                </c:pt>
                <c:pt idx="3">
                  <c:v>100.6</c:v>
                </c:pt>
                <c:pt idx="4">
                  <c:v>93</c:v>
                </c:pt>
                <c:pt idx="5">
                  <c:v>100</c:v>
                </c:pt>
                <c:pt idx="6">
                  <c:v>106.4</c:v>
                </c:pt>
                <c:pt idx="7">
                  <c:v>106.7</c:v>
                </c:pt>
                <c:pt idx="8">
                  <c:v>104.2</c:v>
                </c:pt>
                <c:pt idx="9">
                  <c:v>102.6</c:v>
                </c:pt>
                <c:pt idx="10">
                  <c:v>102.4</c:v>
                </c:pt>
                <c:pt idx="11">
                  <c:v>99.5</c:v>
                </c:pt>
              </c:numCache>
            </c:numRef>
          </c:val>
          <c:smooth val="0"/>
          <c:extLst xmlns:c16r2="http://schemas.microsoft.com/office/drawing/2015/06/chart">
            <c:ext xmlns:c16="http://schemas.microsoft.com/office/drawing/2014/chart" uri="{C3380CC4-5D6E-409C-BE32-E72D297353CC}">
              <c16:uniqueId val="{00000000-955A-4774-9A20-61F824456573}"/>
            </c:ext>
          </c:extLst>
        </c:ser>
        <c:ser>
          <c:idx val="1"/>
          <c:order val="1"/>
          <c:tx>
            <c:strRef>
              <c:f>'G40'!$A$4</c:f>
              <c:strCache>
                <c:ptCount val="1"/>
                <c:pt idx="0">
                  <c:v>Germany</c:v>
                </c:pt>
              </c:strCache>
            </c:strRef>
          </c:tx>
          <c:spPr>
            <a:ln>
              <a:solidFill>
                <a:srgbClr val="142882"/>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'G40'!$B$4:$N$4</c:f>
              <c:numCache>
                <c:formatCode>##,#0\.0</c:formatCode>
                <c:ptCount val="13"/>
                <c:pt idx="0">
                  <c:v>90.6</c:v>
                </c:pt>
                <c:pt idx="1">
                  <c:v>95.4</c:v>
                </c:pt>
                <c:pt idx="2">
                  <c:v>98.6</c:v>
                </c:pt>
                <c:pt idx="3">
                  <c:v>98.8</c:v>
                </c:pt>
                <c:pt idx="4">
                  <c:v>91.1</c:v>
                </c:pt>
                <c:pt idx="5">
                  <c:v>100</c:v>
                </c:pt>
                <c:pt idx="6">
                  <c:v>106.1</c:v>
                </c:pt>
                <c:pt idx="7">
                  <c:v>106</c:v>
                </c:pt>
                <c:pt idx="8">
                  <c:v>103.3</c:v>
                </c:pt>
                <c:pt idx="9">
                  <c:v>102.2</c:v>
                </c:pt>
                <c:pt idx="10">
                  <c:v>102.8</c:v>
                </c:pt>
                <c:pt idx="11">
                  <c:v>100.1</c:v>
                </c:pt>
                <c:pt idx="12">
                  <c:v>104.9</c:v>
                </c:pt>
              </c:numCache>
            </c:numRef>
          </c:val>
          <c:smooth val="0"/>
          <c:extLst xmlns:c16r2="http://schemas.microsoft.com/office/drawing/2015/06/chart">
            <c:ext xmlns:c16="http://schemas.microsoft.com/office/drawing/2014/chart" uri="{C3380CC4-5D6E-409C-BE32-E72D297353CC}">
              <c16:uniqueId val="{00000001-955A-4774-9A20-61F824456573}"/>
            </c:ext>
          </c:extLst>
        </c:ser>
        <c:ser>
          <c:idx val="2"/>
          <c:order val="2"/>
          <c:tx>
            <c:strRef>
              <c:f>'G40'!$A$5</c:f>
              <c:strCache>
                <c:ptCount val="1"/>
                <c:pt idx="0">
                  <c:v>Spain</c:v>
                </c:pt>
              </c:strCache>
            </c:strRef>
          </c:tx>
          <c:spPr>
            <a:ln>
              <a:solidFill>
                <a:srgbClr val="BE73AF"/>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'G40'!$B$5:$N$5</c:f>
              <c:numCache>
                <c:formatCode>##,#0\.0</c:formatCode>
                <c:ptCount val="13"/>
                <c:pt idx="0">
                  <c:v>84.6</c:v>
                </c:pt>
                <c:pt idx="1">
                  <c:v>90.5</c:v>
                </c:pt>
                <c:pt idx="2">
                  <c:v>94.1</c:v>
                </c:pt>
                <c:pt idx="3">
                  <c:v>97.2</c:v>
                </c:pt>
                <c:pt idx="4">
                  <c:v>92.7</c:v>
                </c:pt>
                <c:pt idx="5">
                  <c:v>100</c:v>
                </c:pt>
                <c:pt idx="6">
                  <c:v>107.2</c:v>
                </c:pt>
                <c:pt idx="7">
                  <c:v>109.3</c:v>
                </c:pt>
                <c:pt idx="8">
                  <c:v>107.9</c:v>
                </c:pt>
                <c:pt idx="9">
                  <c:v>106.6</c:v>
                </c:pt>
                <c:pt idx="10">
                  <c:v>107.3</c:v>
                </c:pt>
                <c:pt idx="11">
                  <c:v>105.1</c:v>
                </c:pt>
                <c:pt idx="12">
                  <c:v>109.7</c:v>
                </c:pt>
              </c:numCache>
            </c:numRef>
          </c:val>
          <c:smooth val="0"/>
          <c:extLst xmlns:c16r2="http://schemas.microsoft.com/office/drawing/2015/06/chart">
            <c:ext xmlns:c16="http://schemas.microsoft.com/office/drawing/2014/chart" uri="{C3380CC4-5D6E-409C-BE32-E72D297353CC}">
              <c16:uniqueId val="{00000002-955A-4774-9A20-61F824456573}"/>
            </c:ext>
          </c:extLst>
        </c:ser>
        <c:ser>
          <c:idx val="3"/>
          <c:order val="3"/>
          <c:tx>
            <c:strRef>
              <c:f>'G40'!$A$6</c:f>
              <c:strCache>
                <c:ptCount val="1"/>
                <c:pt idx="0">
                  <c:v>France</c:v>
                </c:pt>
              </c:strCache>
            </c:strRef>
          </c:tx>
          <c:spPr>
            <a:ln>
              <a:solidFill>
                <a:srgbClr val="00A0E1"/>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'G40'!$B$6:$N$6</c:f>
              <c:numCache>
                <c:formatCode>##,#0\.0</c:formatCode>
                <c:ptCount val="13"/>
                <c:pt idx="0">
                  <c:v>92.8</c:v>
                </c:pt>
                <c:pt idx="1">
                  <c:v>96.9</c:v>
                </c:pt>
                <c:pt idx="2">
                  <c:v>100.5</c:v>
                </c:pt>
                <c:pt idx="3">
                  <c:v>102.6</c:v>
                </c:pt>
                <c:pt idx="4">
                  <c:v>94.9</c:v>
                </c:pt>
                <c:pt idx="5">
                  <c:v>100</c:v>
                </c:pt>
                <c:pt idx="6">
                  <c:v>105</c:v>
                </c:pt>
                <c:pt idx="7">
                  <c:v>105.4</c:v>
                </c:pt>
                <c:pt idx="8">
                  <c:v>102.8</c:v>
                </c:pt>
                <c:pt idx="9">
                  <c:v>100.9</c:v>
                </c:pt>
                <c:pt idx="10">
                  <c:v>99.4</c:v>
                </c:pt>
                <c:pt idx="11">
                  <c:v>96.2</c:v>
                </c:pt>
                <c:pt idx="12">
                  <c:v>100.2</c:v>
                </c:pt>
              </c:numCache>
            </c:numRef>
          </c:val>
          <c:smooth val="0"/>
          <c:extLst xmlns:c16r2="http://schemas.microsoft.com/office/drawing/2015/06/chart">
            <c:ext xmlns:c16="http://schemas.microsoft.com/office/drawing/2014/chart" uri="{C3380CC4-5D6E-409C-BE32-E72D297353CC}">
              <c16:uniqueId val="{00000003-955A-4774-9A20-61F824456573}"/>
            </c:ext>
          </c:extLst>
        </c:ser>
        <c:ser>
          <c:idx val="4"/>
          <c:order val="4"/>
          <c:tx>
            <c:strRef>
              <c:f>'G40'!$A$7</c:f>
              <c:strCache>
                <c:ptCount val="1"/>
                <c:pt idx="0">
                  <c:v>Italy</c:v>
                </c:pt>
              </c:strCache>
            </c:strRef>
          </c:tx>
          <c:spPr>
            <a:ln>
              <a:solidFill>
                <a:srgbClr val="F59100"/>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'G40'!$B$7:$N$7</c:f>
              <c:numCache>
                <c:formatCode>##,#0\.0</c:formatCode>
                <c:ptCount val="13"/>
                <c:pt idx="0">
                  <c:v>100.7</c:v>
                </c:pt>
                <c:pt idx="1">
                  <c:v>103</c:v>
                </c:pt>
                <c:pt idx="2">
                  <c:v>106.1</c:v>
                </c:pt>
                <c:pt idx="3">
                  <c:v>104.5</c:v>
                </c:pt>
                <c:pt idx="4">
                  <c:v>95.4</c:v>
                </c:pt>
                <c:pt idx="5">
                  <c:v>100</c:v>
                </c:pt>
                <c:pt idx="6">
                  <c:v>106.5</c:v>
                </c:pt>
                <c:pt idx="7">
                  <c:v>105.4</c:v>
                </c:pt>
                <c:pt idx="8">
                  <c:v>102.4</c:v>
                </c:pt>
                <c:pt idx="9">
                  <c:v>100.5</c:v>
                </c:pt>
                <c:pt idx="10">
                  <c:v>100</c:v>
                </c:pt>
                <c:pt idx="11">
                  <c:v>97.3</c:v>
                </c:pt>
                <c:pt idx="12">
                  <c:v>99.6</c:v>
                </c:pt>
              </c:numCache>
            </c:numRef>
          </c:val>
          <c:smooth val="0"/>
          <c:extLst xmlns:c16r2="http://schemas.microsoft.com/office/drawing/2015/06/chart">
            <c:ext xmlns:c16="http://schemas.microsoft.com/office/drawing/2014/chart" uri="{C3380CC4-5D6E-409C-BE32-E72D297353CC}">
              <c16:uniqueId val="{00000004-955A-4774-9A20-61F824456573}"/>
            </c:ext>
          </c:extLst>
        </c:ser>
        <c:ser>
          <c:idx val="5"/>
          <c:order val="5"/>
          <c:tx>
            <c:strRef>
              <c:f>'G40'!$A$8</c:f>
              <c:strCache>
                <c:ptCount val="1"/>
                <c:pt idx="0">
                  <c:v>Netherlands</c:v>
                </c:pt>
              </c:strCache>
            </c:strRef>
          </c:tx>
          <c:spPr>
            <a:ln>
              <a:solidFill>
                <a:srgbClr val="64B43C"/>
              </a:solidFill>
            </a:ln>
          </c:spPr>
          <c:marker>
            <c:symbol val="none"/>
          </c:marker>
          <c:cat>
            <c:strRef>
              <c:f>'G40'!$B$2:$N$2</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'G40'!$B$8:$N$8</c:f>
              <c:numCache>
                <c:formatCode>##,#0\.0</c:formatCode>
                <c:ptCount val="13"/>
                <c:pt idx="0">
                  <c:v>87.8</c:v>
                </c:pt>
                <c:pt idx="1">
                  <c:v>93.6</c:v>
                </c:pt>
                <c:pt idx="2">
                  <c:v>97.2</c:v>
                </c:pt>
                <c:pt idx="3">
                  <c:v>99.7</c:v>
                </c:pt>
                <c:pt idx="4">
                  <c:v>92.3</c:v>
                </c:pt>
                <c:pt idx="5">
                  <c:v>100</c:v>
                </c:pt>
                <c:pt idx="6">
                  <c:v>108.4</c:v>
                </c:pt>
                <c:pt idx="7">
                  <c:v>109.8</c:v>
                </c:pt>
                <c:pt idx="8">
                  <c:v>107.2</c:v>
                </c:pt>
                <c:pt idx="9">
                  <c:v>104.7</c:v>
                </c:pt>
                <c:pt idx="10">
                  <c:v>104.1</c:v>
                </c:pt>
                <c:pt idx="11">
                  <c:v>101.4</c:v>
                </c:pt>
                <c:pt idx="12">
                  <c:v>107.3</c:v>
                </c:pt>
              </c:numCache>
            </c:numRef>
          </c:val>
          <c:smooth val="0"/>
          <c:extLst xmlns:c16r2="http://schemas.microsoft.com/office/drawing/2015/06/chart">
            <c:ext xmlns:c16="http://schemas.microsoft.com/office/drawing/2014/chart" uri="{C3380CC4-5D6E-409C-BE32-E72D297353CC}">
              <c16:uniqueId val="{00000005-955A-4774-9A20-61F824456573}"/>
            </c:ext>
          </c:extLst>
        </c:ser>
        <c:dLbls>
          <c:showLegendKey val="0"/>
          <c:showVal val="0"/>
          <c:showCatName val="0"/>
          <c:showSerName val="0"/>
          <c:showPercent val="0"/>
          <c:showBubbleSize val="0"/>
        </c:dLbls>
        <c:marker val="1"/>
        <c:smooth val="0"/>
        <c:axId val="125186816"/>
        <c:axId val="125188352"/>
      </c:lineChart>
      <c:catAx>
        <c:axId val="125186816"/>
        <c:scaling>
          <c:orientation val="minMax"/>
        </c:scaling>
        <c:delete val="0"/>
        <c:axPos val="b"/>
        <c:numFmt formatCode="General"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25188352"/>
        <c:crosses val="autoZero"/>
        <c:auto val="1"/>
        <c:lblAlgn val="ctr"/>
        <c:lblOffset val="100"/>
        <c:noMultiLvlLbl val="0"/>
      </c:catAx>
      <c:valAx>
        <c:axId val="125188352"/>
        <c:scaling>
          <c:orientation val="minMax"/>
          <c:max val="120"/>
          <c:min val="80"/>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25186816"/>
        <c:crosses val="autoZero"/>
        <c:crossBetween val="between"/>
      </c:valAx>
    </c:plotArea>
    <c:legend>
      <c:legendPos val="t"/>
      <c:layout>
        <c:manualLayout>
          <c:xMode val="edge"/>
          <c:yMode val="edge"/>
          <c:x val="8.8524315473937076E-2"/>
          <c:y val="4.1790747267645915E-2"/>
          <c:w val="0.86802503562013444"/>
          <c:h val="3.7832138859350793E-2"/>
        </c:manualLayout>
      </c:layout>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200">
                <a:latin typeface="Arial" panose="020B0604020202020204" pitchFamily="34" charset="0"/>
                <a:cs typeface="Arial" panose="020B0604020202020204" pitchFamily="34" charset="0"/>
              </a:rPr>
              <a:t>Consumption goods</a:t>
            </a:r>
          </a:p>
        </c:rich>
      </c:tx>
      <c:layout>
        <c:manualLayout>
          <c:xMode val="edge"/>
          <c:yMode val="edge"/>
          <c:x val="0.32089019792405166"/>
          <c:y val="0.16737187444144166"/>
        </c:manualLayout>
      </c:layout>
      <c:overlay val="0"/>
      <c:spPr>
        <a:noFill/>
      </c:spPr>
    </c:title>
    <c:autoTitleDeleted val="0"/>
    <c:plotArea>
      <c:layout>
        <c:manualLayout>
          <c:layoutTarget val="inner"/>
          <c:xMode val="edge"/>
          <c:yMode val="edge"/>
          <c:x val="4.695286526985263E-2"/>
          <c:y val="0.15163990666052751"/>
          <c:w val="0.94265287404582776"/>
          <c:h val="0.80222476098851547"/>
        </c:manualLayout>
      </c:layout>
      <c:lineChart>
        <c:grouping val="standard"/>
        <c:varyColors val="0"/>
        <c:ser>
          <c:idx val="0"/>
          <c:order val="0"/>
          <c:tx>
            <c:strRef>
              <c:f>'G40'!$A$19</c:f>
              <c:strCache>
                <c:ptCount val="1"/>
                <c:pt idx="0">
                  <c:v>Euro area</c:v>
                </c:pt>
              </c:strCache>
            </c:strRef>
          </c:tx>
          <c:spPr>
            <a:ln>
              <a:solidFill>
                <a:srgbClr val="4D4D4D"/>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'G40'!$B$19:$N$19</c:f>
              <c:numCache>
                <c:formatCode>##,#0\.0</c:formatCode>
                <c:ptCount val="13"/>
                <c:pt idx="0">
                  <c:v>94</c:v>
                </c:pt>
                <c:pt idx="1">
                  <c:v>95</c:v>
                </c:pt>
                <c:pt idx="2">
                  <c:v>95.5</c:v>
                </c:pt>
                <c:pt idx="3">
                  <c:v>98.3</c:v>
                </c:pt>
                <c:pt idx="4">
                  <c:v>97.9</c:v>
                </c:pt>
                <c:pt idx="5">
                  <c:v>100</c:v>
                </c:pt>
                <c:pt idx="6">
                  <c:v>103.5</c:v>
                </c:pt>
                <c:pt idx="7">
                  <c:v>106.3</c:v>
                </c:pt>
                <c:pt idx="8">
                  <c:v>106.9</c:v>
                </c:pt>
                <c:pt idx="9">
                  <c:v>106.4</c:v>
                </c:pt>
                <c:pt idx="10">
                  <c:v>108.6</c:v>
                </c:pt>
                <c:pt idx="11">
                  <c:v>108.1</c:v>
                </c:pt>
              </c:numCache>
            </c:numRef>
          </c:val>
          <c:smooth val="0"/>
          <c:extLst xmlns:c16r2="http://schemas.microsoft.com/office/drawing/2015/06/chart">
            <c:ext xmlns:c16="http://schemas.microsoft.com/office/drawing/2014/chart" uri="{C3380CC4-5D6E-409C-BE32-E72D297353CC}">
              <c16:uniqueId val="{00000000-3267-4AA6-84FA-B3DD3CE7B93F}"/>
            </c:ext>
          </c:extLst>
        </c:ser>
        <c:ser>
          <c:idx val="1"/>
          <c:order val="1"/>
          <c:tx>
            <c:strRef>
              <c:f>'G40'!$A$20</c:f>
              <c:strCache>
                <c:ptCount val="1"/>
                <c:pt idx="0">
                  <c:v>Germany</c:v>
                </c:pt>
              </c:strCache>
            </c:strRef>
          </c:tx>
          <c:spPr>
            <a:ln>
              <a:solidFill>
                <a:srgbClr val="142882"/>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'G40'!$B$20:$N$20</c:f>
              <c:numCache>
                <c:formatCode>##,#0\.0</c:formatCode>
                <c:ptCount val="13"/>
                <c:pt idx="0">
                  <c:v>92.8</c:v>
                </c:pt>
                <c:pt idx="1">
                  <c:v>94.1</c:v>
                </c:pt>
                <c:pt idx="2">
                  <c:v>95.5</c:v>
                </c:pt>
                <c:pt idx="3">
                  <c:v>98.2</c:v>
                </c:pt>
                <c:pt idx="4">
                  <c:v>98</c:v>
                </c:pt>
                <c:pt idx="5">
                  <c:v>100</c:v>
                </c:pt>
                <c:pt idx="6">
                  <c:v>103.1</c:v>
                </c:pt>
                <c:pt idx="7">
                  <c:v>106.4</c:v>
                </c:pt>
                <c:pt idx="8">
                  <c:v>106.8</c:v>
                </c:pt>
                <c:pt idx="9">
                  <c:v>107</c:v>
                </c:pt>
                <c:pt idx="10">
                  <c:v>110.1</c:v>
                </c:pt>
                <c:pt idx="11">
                  <c:v>109.9</c:v>
                </c:pt>
                <c:pt idx="12">
                  <c:v>111.1</c:v>
                </c:pt>
              </c:numCache>
            </c:numRef>
          </c:val>
          <c:smooth val="0"/>
          <c:extLst xmlns:c16r2="http://schemas.microsoft.com/office/drawing/2015/06/chart">
            <c:ext xmlns:c16="http://schemas.microsoft.com/office/drawing/2014/chart" uri="{C3380CC4-5D6E-409C-BE32-E72D297353CC}">
              <c16:uniqueId val="{00000001-3267-4AA6-84FA-B3DD3CE7B93F}"/>
            </c:ext>
          </c:extLst>
        </c:ser>
        <c:ser>
          <c:idx val="2"/>
          <c:order val="2"/>
          <c:tx>
            <c:strRef>
              <c:f>'G40'!$A$21</c:f>
              <c:strCache>
                <c:ptCount val="1"/>
                <c:pt idx="0">
                  <c:v>Spain</c:v>
                </c:pt>
              </c:strCache>
            </c:strRef>
          </c:tx>
          <c:spPr>
            <a:ln>
              <a:solidFill>
                <a:srgbClr val="BE73AF"/>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'G40'!$B$21:$N$21</c:f>
              <c:numCache>
                <c:formatCode>##,#0\.0</c:formatCode>
                <c:ptCount val="13"/>
                <c:pt idx="0">
                  <c:v>92</c:v>
                </c:pt>
                <c:pt idx="1">
                  <c:v>93.2</c:v>
                </c:pt>
                <c:pt idx="2">
                  <c:v>93.9</c:v>
                </c:pt>
                <c:pt idx="3">
                  <c:v>95.4</c:v>
                </c:pt>
                <c:pt idx="4">
                  <c:v>96.2</c:v>
                </c:pt>
                <c:pt idx="5">
                  <c:v>100</c:v>
                </c:pt>
                <c:pt idx="6">
                  <c:v>102.8</c:v>
                </c:pt>
                <c:pt idx="7">
                  <c:v>106.7</c:v>
                </c:pt>
                <c:pt idx="8">
                  <c:v>106.2</c:v>
                </c:pt>
                <c:pt idx="9">
                  <c:v>105.9</c:v>
                </c:pt>
                <c:pt idx="10">
                  <c:v>109.5</c:v>
                </c:pt>
                <c:pt idx="11">
                  <c:v>109.6</c:v>
                </c:pt>
                <c:pt idx="12">
                  <c:v>110.2</c:v>
                </c:pt>
              </c:numCache>
            </c:numRef>
          </c:val>
          <c:smooth val="0"/>
          <c:extLst xmlns:c16r2="http://schemas.microsoft.com/office/drawing/2015/06/chart">
            <c:ext xmlns:c16="http://schemas.microsoft.com/office/drawing/2014/chart" uri="{C3380CC4-5D6E-409C-BE32-E72D297353CC}">
              <c16:uniqueId val="{00000002-3267-4AA6-84FA-B3DD3CE7B93F}"/>
            </c:ext>
          </c:extLst>
        </c:ser>
        <c:ser>
          <c:idx val="3"/>
          <c:order val="3"/>
          <c:tx>
            <c:strRef>
              <c:f>'G40'!$A$22</c:f>
              <c:strCache>
                <c:ptCount val="1"/>
                <c:pt idx="0">
                  <c:v>France</c:v>
                </c:pt>
              </c:strCache>
            </c:strRef>
          </c:tx>
          <c:spPr>
            <a:ln>
              <a:solidFill>
                <a:srgbClr val="00A0E1"/>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'G40'!$B$22:$N$22</c:f>
              <c:numCache>
                <c:formatCode>##,#0\.0</c:formatCode>
                <c:ptCount val="13"/>
                <c:pt idx="0">
                  <c:v>96.1</c:v>
                </c:pt>
                <c:pt idx="1">
                  <c:v>96.5</c:v>
                </c:pt>
                <c:pt idx="2">
                  <c:v>96.4</c:v>
                </c:pt>
                <c:pt idx="3">
                  <c:v>98.5</c:v>
                </c:pt>
                <c:pt idx="4">
                  <c:v>98.5</c:v>
                </c:pt>
                <c:pt idx="5">
                  <c:v>100</c:v>
                </c:pt>
                <c:pt idx="6">
                  <c:v>103.9</c:v>
                </c:pt>
                <c:pt idx="7">
                  <c:v>106</c:v>
                </c:pt>
                <c:pt idx="8">
                  <c:v>106.8</c:v>
                </c:pt>
                <c:pt idx="9">
                  <c:v>105.2</c:v>
                </c:pt>
                <c:pt idx="10">
                  <c:v>106.2</c:v>
                </c:pt>
                <c:pt idx="11">
                  <c:v>106</c:v>
                </c:pt>
                <c:pt idx="12">
                  <c:v>106.1</c:v>
                </c:pt>
              </c:numCache>
            </c:numRef>
          </c:val>
          <c:smooth val="0"/>
          <c:extLst xmlns:c16r2="http://schemas.microsoft.com/office/drawing/2015/06/chart">
            <c:ext xmlns:c16="http://schemas.microsoft.com/office/drawing/2014/chart" uri="{C3380CC4-5D6E-409C-BE32-E72D297353CC}">
              <c16:uniqueId val="{00000003-3267-4AA6-84FA-B3DD3CE7B93F}"/>
            </c:ext>
          </c:extLst>
        </c:ser>
        <c:ser>
          <c:idx val="4"/>
          <c:order val="4"/>
          <c:tx>
            <c:strRef>
              <c:f>'G40'!$A$23</c:f>
              <c:strCache>
                <c:ptCount val="1"/>
                <c:pt idx="0">
                  <c:v>Italy</c:v>
                </c:pt>
              </c:strCache>
            </c:strRef>
          </c:tx>
          <c:spPr>
            <a:ln>
              <a:solidFill>
                <a:srgbClr val="F59100"/>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'G40'!$B$23:$N$23</c:f>
              <c:numCache>
                <c:formatCode>##,#0\.0</c:formatCode>
                <c:ptCount val="13"/>
                <c:pt idx="0">
                  <c:v>98.2</c:v>
                </c:pt>
                <c:pt idx="1">
                  <c:v>99.3</c:v>
                </c:pt>
                <c:pt idx="2">
                  <c:v>98</c:v>
                </c:pt>
                <c:pt idx="3">
                  <c:v>100.6</c:v>
                </c:pt>
                <c:pt idx="4">
                  <c:v>99.2</c:v>
                </c:pt>
                <c:pt idx="5">
                  <c:v>100</c:v>
                </c:pt>
                <c:pt idx="6">
                  <c:v>103.3</c:v>
                </c:pt>
                <c:pt idx="7">
                  <c:v>106.1</c:v>
                </c:pt>
                <c:pt idx="8">
                  <c:v>107.5</c:v>
                </c:pt>
                <c:pt idx="9">
                  <c:v>106.5</c:v>
                </c:pt>
                <c:pt idx="10">
                  <c:v>107.1</c:v>
                </c:pt>
                <c:pt idx="11">
                  <c:v>106.2</c:v>
                </c:pt>
                <c:pt idx="12">
                  <c:v>106.9</c:v>
                </c:pt>
              </c:numCache>
            </c:numRef>
          </c:val>
          <c:smooth val="0"/>
          <c:extLst xmlns:c16r2="http://schemas.microsoft.com/office/drawing/2015/06/chart">
            <c:ext xmlns:c16="http://schemas.microsoft.com/office/drawing/2014/chart" uri="{C3380CC4-5D6E-409C-BE32-E72D297353CC}">
              <c16:uniqueId val="{00000004-3267-4AA6-84FA-B3DD3CE7B93F}"/>
            </c:ext>
          </c:extLst>
        </c:ser>
        <c:ser>
          <c:idx val="5"/>
          <c:order val="5"/>
          <c:tx>
            <c:strRef>
              <c:f>'G40'!$A$24</c:f>
              <c:strCache>
                <c:ptCount val="1"/>
                <c:pt idx="0">
                  <c:v>Netherlands</c:v>
                </c:pt>
              </c:strCache>
            </c:strRef>
          </c:tx>
          <c:spPr>
            <a:ln>
              <a:solidFill>
                <a:srgbClr val="64B43C"/>
              </a:solidFill>
            </a:ln>
          </c:spPr>
          <c:marker>
            <c:symbol val="none"/>
          </c:marker>
          <c:cat>
            <c:strRef>
              <c:f>'G40'!$B$18:$N$18</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'G40'!$B$24:$N$24</c:f>
              <c:numCache>
                <c:formatCode>##,#0\.0</c:formatCode>
                <c:ptCount val="13"/>
                <c:pt idx="0">
                  <c:v>90.2</c:v>
                </c:pt>
                <c:pt idx="1">
                  <c:v>90.7</c:v>
                </c:pt>
                <c:pt idx="2">
                  <c:v>92.3</c:v>
                </c:pt>
                <c:pt idx="3">
                  <c:v>97.4</c:v>
                </c:pt>
                <c:pt idx="4">
                  <c:v>95.8</c:v>
                </c:pt>
                <c:pt idx="5">
                  <c:v>100</c:v>
                </c:pt>
                <c:pt idx="6">
                  <c:v>105</c:v>
                </c:pt>
                <c:pt idx="7">
                  <c:v>108.1</c:v>
                </c:pt>
                <c:pt idx="8">
                  <c:v>109.2</c:v>
                </c:pt>
                <c:pt idx="9">
                  <c:v>109.2</c:v>
                </c:pt>
                <c:pt idx="10">
                  <c:v>113</c:v>
                </c:pt>
                <c:pt idx="11">
                  <c:v>111.7</c:v>
                </c:pt>
                <c:pt idx="12">
                  <c:v>112.9</c:v>
                </c:pt>
              </c:numCache>
            </c:numRef>
          </c:val>
          <c:smooth val="0"/>
          <c:extLst xmlns:c16r2="http://schemas.microsoft.com/office/drawing/2015/06/chart">
            <c:ext xmlns:c16="http://schemas.microsoft.com/office/drawing/2014/chart" uri="{C3380CC4-5D6E-409C-BE32-E72D297353CC}">
              <c16:uniqueId val="{00000005-3267-4AA6-84FA-B3DD3CE7B93F}"/>
            </c:ext>
          </c:extLst>
        </c:ser>
        <c:dLbls>
          <c:showLegendKey val="0"/>
          <c:showVal val="0"/>
          <c:showCatName val="0"/>
          <c:showSerName val="0"/>
          <c:showPercent val="0"/>
          <c:showBubbleSize val="0"/>
        </c:dLbls>
        <c:marker val="1"/>
        <c:smooth val="0"/>
        <c:axId val="125240448"/>
        <c:axId val="125241984"/>
      </c:lineChart>
      <c:catAx>
        <c:axId val="125240448"/>
        <c:scaling>
          <c:orientation val="minMax"/>
        </c:scaling>
        <c:delete val="0"/>
        <c:axPos val="b"/>
        <c:numFmt formatCode="General"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25241984"/>
        <c:crosses val="autoZero"/>
        <c:auto val="1"/>
        <c:lblAlgn val="ctr"/>
        <c:lblOffset val="100"/>
        <c:noMultiLvlLbl val="0"/>
      </c:catAx>
      <c:valAx>
        <c:axId val="125241984"/>
        <c:scaling>
          <c:orientation val="minMax"/>
          <c:max val="120"/>
          <c:min val="80"/>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25240448"/>
        <c:crosses val="autoZero"/>
        <c:crossBetween val="between"/>
      </c:valAx>
    </c:plotArea>
    <c:plotVisOnly val="1"/>
    <c:dispBlanksAs val="gap"/>
    <c:showDLblsOverMax val="0"/>
  </c:chart>
  <c:spPr>
    <a:ln w="3175">
      <a:noFill/>
    </a:ln>
  </c:spPr>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'G41'!$A$2</c:f>
              <c:strCache>
                <c:ptCount val="1"/>
                <c:pt idx="0">
                  <c:v>Germany</c:v>
                </c:pt>
              </c:strCache>
            </c:strRef>
          </c:tx>
          <c:spPr>
            <a:ln>
              <a:solidFill>
                <a:srgbClr val="142882"/>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'G41'!$B$2:$T$2</c:f>
              <c:numCache>
                <c:formatCode>General</c:formatCode>
                <c:ptCount val="19"/>
                <c:pt idx="0">
                  <c:v>-1.4150943396226415E-2</c:v>
                </c:pt>
                <c:pt idx="1">
                  <c:v>-1.7496031146053824E-2</c:v>
                </c:pt>
                <c:pt idx="2">
                  <c:v>-3.6291487946418332E-3</c:v>
                </c:pt>
                <c:pt idx="3">
                  <c:v>1.8854473609168556E-2</c:v>
                </c:pt>
                <c:pt idx="4">
                  <c:v>1.4119761450037837E-2</c:v>
                </c:pt>
                <c:pt idx="5">
                  <c:v>4.4571086311227769E-2</c:v>
                </c:pt>
                <c:pt idx="6">
                  <c:v>4.595238302200047E-2</c:v>
                </c:pt>
                <c:pt idx="7">
                  <c:v>5.6809777499216549E-2</c:v>
                </c:pt>
                <c:pt idx="8">
                  <c:v>6.7497204792239474E-2</c:v>
                </c:pt>
                <c:pt idx="9">
                  <c:v>5.5945568246582401E-2</c:v>
                </c:pt>
                <c:pt idx="10">
                  <c:v>5.7405661144260003E-2</c:v>
                </c:pt>
                <c:pt idx="11">
                  <c:v>5.6157608737781292E-2</c:v>
                </c:pt>
                <c:pt idx="12">
                  <c:v>6.1069060936991326E-2</c:v>
                </c:pt>
                <c:pt idx="13">
                  <c:v>7.0185189213489665E-2</c:v>
                </c:pt>
                <c:pt idx="14">
                  <c:v>6.7259326879528986E-2</c:v>
                </c:pt>
                <c:pt idx="15">
                  <c:v>7.4513967583092575E-2</c:v>
                </c:pt>
                <c:pt idx="16">
                  <c:v>8.9017534422702257E-2</c:v>
                </c:pt>
                <c:pt idx="17">
                  <c:v>8.5073819131260386E-2</c:v>
                </c:pt>
                <c:pt idx="18">
                  <c:v>7.9706408245711458E-2</c:v>
                </c:pt>
              </c:numCache>
            </c:numRef>
          </c:val>
          <c:smooth val="0"/>
          <c:extLst xmlns:c16r2="http://schemas.microsoft.com/office/drawing/2015/06/chart">
            <c:ext xmlns:c16="http://schemas.microsoft.com/office/drawing/2014/chart" uri="{C3380CC4-5D6E-409C-BE32-E72D297353CC}">
              <c16:uniqueId val="{00000000-26C5-4443-9871-CCAF49BC1040}"/>
            </c:ext>
          </c:extLst>
        </c:ser>
        <c:ser>
          <c:idx val="1"/>
          <c:order val="1"/>
          <c:tx>
            <c:strRef>
              <c:f>'G41'!$A$3</c:f>
              <c:strCache>
                <c:ptCount val="1"/>
                <c:pt idx="0">
                  <c:v>Spain</c:v>
                </c:pt>
              </c:strCache>
            </c:strRef>
          </c:tx>
          <c:spPr>
            <a:ln>
              <a:solidFill>
                <a:srgbClr val="BE73AF"/>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'G41'!$B$3:$T$3</c:f>
              <c:numCache>
                <c:formatCode>General</c:formatCode>
                <c:ptCount val="19"/>
                <c:pt idx="0">
                  <c:v>-3.2979088565678862E-2</c:v>
                </c:pt>
                <c:pt idx="1">
                  <c:v>-4.4003094777562861E-2</c:v>
                </c:pt>
                <c:pt idx="2">
                  <c:v>-4.3906748550451159E-2</c:v>
                </c:pt>
                <c:pt idx="3">
                  <c:v>-3.7383489392596704E-2</c:v>
                </c:pt>
                <c:pt idx="4">
                  <c:v>-3.8832716012505722E-2</c:v>
                </c:pt>
                <c:pt idx="5">
                  <c:v>-5.5861252350769657E-2</c:v>
                </c:pt>
                <c:pt idx="6">
                  <c:v>-7.4936114149882979E-2</c:v>
                </c:pt>
                <c:pt idx="7">
                  <c:v>-8.990212049120315E-2</c:v>
                </c:pt>
                <c:pt idx="8">
                  <c:v>-9.6479760031161904E-2</c:v>
                </c:pt>
                <c:pt idx="9">
                  <c:v>-9.2503751483795832E-2</c:v>
                </c:pt>
                <c:pt idx="10">
                  <c:v>-4.2807019494889957E-2</c:v>
                </c:pt>
                <c:pt idx="11">
                  <c:v>-3.9214198818615369E-2</c:v>
                </c:pt>
                <c:pt idx="12">
                  <c:v>-3.1799740109057041E-2</c:v>
                </c:pt>
                <c:pt idx="13">
                  <c:v>-2.3119497218255171E-3</c:v>
                </c:pt>
                <c:pt idx="14">
                  <c:v>1.5200454716957218E-2</c:v>
                </c:pt>
                <c:pt idx="15">
                  <c:v>1.0808232641498525E-2</c:v>
                </c:pt>
                <c:pt idx="16">
                  <c:v>1.1612473581738218E-2</c:v>
                </c:pt>
                <c:pt idx="17">
                  <c:v>2.2564610460132487E-2</c:v>
                </c:pt>
                <c:pt idx="18">
                  <c:v>1.8444353560218087E-2</c:v>
                </c:pt>
              </c:numCache>
            </c:numRef>
          </c:val>
          <c:smooth val="0"/>
          <c:extLst xmlns:c16r2="http://schemas.microsoft.com/office/drawing/2015/06/chart">
            <c:ext xmlns:c16="http://schemas.microsoft.com/office/drawing/2014/chart" uri="{C3380CC4-5D6E-409C-BE32-E72D297353CC}">
              <c16:uniqueId val="{00000001-26C5-4443-9871-CCAF49BC1040}"/>
            </c:ext>
          </c:extLst>
        </c:ser>
        <c:ser>
          <c:idx val="2"/>
          <c:order val="2"/>
          <c:tx>
            <c:strRef>
              <c:f>'G41'!$A$4</c:f>
              <c:strCache>
                <c:ptCount val="1"/>
                <c:pt idx="0">
                  <c:v>France</c:v>
                </c:pt>
              </c:strCache>
            </c:strRef>
          </c:tx>
          <c:spPr>
            <a:ln>
              <a:solidFill>
                <a:srgbClr val="00A0E1"/>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'G41'!$B$4:$T$4</c:f>
              <c:numCache>
                <c:formatCode>General</c:formatCode>
                <c:ptCount val="19"/>
                <c:pt idx="0">
                  <c:v>3.4027861547367269E-2</c:v>
                </c:pt>
                <c:pt idx="1">
                  <c:v>1.0993618899150201E-2</c:v>
                </c:pt>
                <c:pt idx="2">
                  <c:v>1.5747627096606424E-2</c:v>
                </c:pt>
                <c:pt idx="3">
                  <c:v>1.148171497056673E-2</c:v>
                </c:pt>
                <c:pt idx="4">
                  <c:v>8.3573214870488501E-3</c:v>
                </c:pt>
                <c:pt idx="5">
                  <c:v>5.3279922348283678E-3</c:v>
                </c:pt>
                <c:pt idx="6">
                  <c:v>1.0396935282475557E-3</c:v>
                </c:pt>
                <c:pt idx="7">
                  <c:v>2.5322606215617662E-3</c:v>
                </c:pt>
                <c:pt idx="8">
                  <c:v>-1.0193884699385997E-3</c:v>
                </c:pt>
                <c:pt idx="9">
                  <c:v>-6.9635310533131232E-3</c:v>
                </c:pt>
                <c:pt idx="10">
                  <c:v>-5.5008670630678647E-3</c:v>
                </c:pt>
                <c:pt idx="11">
                  <c:v>-6.2883121191967678E-3</c:v>
                </c:pt>
                <c:pt idx="12">
                  <c:v>-8.5941830643582375E-3</c:v>
                </c:pt>
                <c:pt idx="13">
                  <c:v>-9.6471473627970841E-3</c:v>
                </c:pt>
                <c:pt idx="14">
                  <c:v>-5.099686423838401E-3</c:v>
                </c:pt>
                <c:pt idx="15">
                  <c:v>-9.5605798773354296E-3</c:v>
                </c:pt>
                <c:pt idx="16">
                  <c:v>-3.6798954891486295E-3</c:v>
                </c:pt>
                <c:pt idx="17">
                  <c:v>-7.5227679837456159E-3</c:v>
                </c:pt>
                <c:pt idx="18">
                  <c:v>-5.7315604986174001E-3</c:v>
                </c:pt>
              </c:numCache>
            </c:numRef>
          </c:val>
          <c:smooth val="0"/>
          <c:extLst xmlns:c16r2="http://schemas.microsoft.com/office/drawing/2015/06/chart">
            <c:ext xmlns:c16="http://schemas.microsoft.com/office/drawing/2014/chart" uri="{C3380CC4-5D6E-409C-BE32-E72D297353CC}">
              <c16:uniqueId val="{00000002-26C5-4443-9871-CCAF49BC1040}"/>
            </c:ext>
          </c:extLst>
        </c:ser>
        <c:ser>
          <c:idx val="3"/>
          <c:order val="3"/>
          <c:tx>
            <c:strRef>
              <c:f>'G41'!$A$5</c:f>
              <c:strCache>
                <c:ptCount val="1"/>
                <c:pt idx="0">
                  <c:v>Italy</c:v>
                </c:pt>
              </c:strCache>
            </c:strRef>
          </c:tx>
          <c:spPr>
            <a:ln>
              <a:solidFill>
                <a:srgbClr val="F59100"/>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'G41'!$B$5:$T$5</c:f>
              <c:numCache>
                <c:formatCode>General</c:formatCode>
                <c:ptCount val="19"/>
                <c:pt idx="0">
                  <c:v>1.1258626365665235E-2</c:v>
                </c:pt>
                <c:pt idx="1">
                  <c:v>5.6404341827095592E-4</c:v>
                </c:pt>
                <c:pt idx="2">
                  <c:v>5.2467868338678669E-3</c:v>
                </c:pt>
                <c:pt idx="3">
                  <c:v>-2.6980351081911337E-3</c:v>
                </c:pt>
                <c:pt idx="4">
                  <c:v>-6.0896969432007947E-3</c:v>
                </c:pt>
                <c:pt idx="5">
                  <c:v>-3.4680539618978036E-3</c:v>
                </c:pt>
                <c:pt idx="6">
                  <c:v>-9.0043434176296233E-3</c:v>
                </c:pt>
                <c:pt idx="7">
                  <c:v>-1.5026412465335214E-2</c:v>
                </c:pt>
                <c:pt idx="8">
                  <c:v>-1.3895802481040052E-2</c:v>
                </c:pt>
                <c:pt idx="9">
                  <c:v>-2.8181219529469947E-2</c:v>
                </c:pt>
                <c:pt idx="10">
                  <c:v>-1.8893388000838972E-2</c:v>
                </c:pt>
                <c:pt idx="11">
                  <c:v>-3.4117485382650019E-2</c:v>
                </c:pt>
                <c:pt idx="12">
                  <c:v>-2.9961594855065114E-2</c:v>
                </c:pt>
                <c:pt idx="13">
                  <c:v>-3.3813415650869511E-3</c:v>
                </c:pt>
                <c:pt idx="14">
                  <c:v>9.8759870923522258E-3</c:v>
                </c:pt>
                <c:pt idx="15">
                  <c:v>1.9089579950317764E-2</c:v>
                </c:pt>
                <c:pt idx="16">
                  <c:v>1.4776475840776754E-2</c:v>
                </c:pt>
                <c:pt idx="17">
                  <c:v>2.5364179938265761E-2</c:v>
                </c:pt>
                <c:pt idx="18">
                  <c:v>2.7863282582589095E-2</c:v>
                </c:pt>
              </c:numCache>
            </c:numRef>
          </c:val>
          <c:smooth val="0"/>
          <c:extLst xmlns:c16r2="http://schemas.microsoft.com/office/drawing/2015/06/chart">
            <c:ext xmlns:c16="http://schemas.microsoft.com/office/drawing/2014/chart" uri="{C3380CC4-5D6E-409C-BE32-E72D297353CC}">
              <c16:uniqueId val="{00000003-26C5-4443-9871-CCAF49BC1040}"/>
            </c:ext>
          </c:extLst>
        </c:ser>
        <c:ser>
          <c:idx val="4"/>
          <c:order val="4"/>
          <c:tx>
            <c:strRef>
              <c:f>'G41'!$A$6</c:f>
              <c:strCache>
                <c:ptCount val="1"/>
                <c:pt idx="0">
                  <c:v>Netherlands</c:v>
                </c:pt>
              </c:strCache>
            </c:strRef>
          </c:tx>
          <c:spPr>
            <a:ln>
              <a:solidFill>
                <a:srgbClr val="B2B2B2"/>
              </a:solidFill>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'G41'!$B$6:$T$6</c:f>
              <c:numCache>
                <c:formatCode>General</c:formatCode>
                <c:ptCount val="19"/>
                <c:pt idx="5">
                  <c:v>7.6009945473713647E-2</c:v>
                </c:pt>
                <c:pt idx="6">
                  <c:v>7.059938317210733E-2</c:v>
                </c:pt>
                <c:pt idx="7">
                  <c:v>9.0949215288446073E-2</c:v>
                </c:pt>
                <c:pt idx="8">
                  <c:v>6.89859004796744E-2</c:v>
                </c:pt>
                <c:pt idx="9">
                  <c:v>4.97776569148854E-2</c:v>
                </c:pt>
                <c:pt idx="10">
                  <c:v>5.4119281354326372E-2</c:v>
                </c:pt>
                <c:pt idx="11">
                  <c:v>6.9624382223042708E-2</c:v>
                </c:pt>
                <c:pt idx="12">
                  <c:v>8.5970979105386411E-2</c:v>
                </c:pt>
                <c:pt idx="13">
                  <c:v>0.10215080111368739</c:v>
                </c:pt>
                <c:pt idx="14">
                  <c:v>9.7511896957134622E-2</c:v>
                </c:pt>
                <c:pt idx="15">
                  <c:v>8.47787241646316E-2</c:v>
                </c:pt>
                <c:pt idx="16">
                  <c:v>6.2928255904279376E-2</c:v>
                </c:pt>
                <c:pt idx="17">
                  <c:v>8.0615582695807222E-2</c:v>
                </c:pt>
                <c:pt idx="18">
                  <c:v>0.10467160890471176</c:v>
                </c:pt>
              </c:numCache>
            </c:numRef>
          </c:val>
          <c:smooth val="0"/>
          <c:extLst xmlns:c16r2="http://schemas.microsoft.com/office/drawing/2015/06/chart">
            <c:ext xmlns:c16="http://schemas.microsoft.com/office/drawing/2014/chart" uri="{C3380CC4-5D6E-409C-BE32-E72D297353CC}">
              <c16:uniqueId val="{00000004-26C5-4443-9871-CCAF49BC1040}"/>
            </c:ext>
          </c:extLst>
        </c:ser>
        <c:ser>
          <c:idx val="5"/>
          <c:order val="5"/>
          <c:tx>
            <c:strRef>
              <c:f>'G41'!$A$7</c:f>
              <c:strCache>
                <c:ptCount val="1"/>
                <c:pt idx="0">
                  <c:v>Euro area</c:v>
                </c:pt>
              </c:strCache>
            </c:strRef>
          </c:tx>
          <c:spPr>
            <a:ln>
              <a:solidFill>
                <a:sysClr val="windowText" lastClr="000000"/>
              </a:solidFill>
              <a:prstDash val="dash"/>
            </a:ln>
          </c:spPr>
          <c:marker>
            <c:symbol val="none"/>
          </c:marker>
          <c:cat>
            <c:strRef>
              <c:f>'G41'!$B$1:$T$1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'G41'!$B$7:$T$7</c:f>
              <c:numCache>
                <c:formatCode>General</c:formatCode>
                <c:ptCount val="19"/>
                <c:pt idx="0">
                  <c:v>-5.0000000000000001E-3</c:v>
                </c:pt>
                <c:pt idx="1">
                  <c:v>-1.4999999999999999E-2</c:v>
                </c:pt>
                <c:pt idx="2">
                  <c:v>-4.0000000000000001E-3</c:v>
                </c:pt>
                <c:pt idx="3">
                  <c:v>6.0000000000000001E-3</c:v>
                </c:pt>
                <c:pt idx="4">
                  <c:v>2E-3</c:v>
                </c:pt>
                <c:pt idx="5">
                  <c:v>6.9999999999999993E-3</c:v>
                </c:pt>
                <c:pt idx="6">
                  <c:v>1E-3</c:v>
                </c:pt>
                <c:pt idx="7">
                  <c:v>-2E-3</c:v>
                </c:pt>
                <c:pt idx="8">
                  <c:v>0</c:v>
                </c:pt>
                <c:pt idx="9">
                  <c:v>-1.4999999999999999E-2</c:v>
                </c:pt>
                <c:pt idx="10">
                  <c:v>-1E-3</c:v>
                </c:pt>
                <c:pt idx="11">
                  <c:v>-1E-3</c:v>
                </c:pt>
                <c:pt idx="12">
                  <c:v>-1E-3</c:v>
                </c:pt>
                <c:pt idx="13">
                  <c:v>1.3999999999999999E-2</c:v>
                </c:pt>
                <c:pt idx="14">
                  <c:v>2.3E-2</c:v>
                </c:pt>
                <c:pt idx="15">
                  <c:v>2.5000000000000001E-2</c:v>
                </c:pt>
                <c:pt idx="16">
                  <c:v>2.7000000000000003E-2</c:v>
                </c:pt>
                <c:pt idx="17">
                  <c:v>3.1E-2</c:v>
                </c:pt>
                <c:pt idx="18">
                  <c:v>3.2000000000000001E-2</c:v>
                </c:pt>
              </c:numCache>
            </c:numRef>
          </c:val>
          <c:smooth val="0"/>
          <c:extLst xmlns:c16r2="http://schemas.microsoft.com/office/drawing/2015/06/chart">
            <c:ext xmlns:c16="http://schemas.microsoft.com/office/drawing/2014/chart" uri="{C3380CC4-5D6E-409C-BE32-E72D297353CC}">
              <c16:uniqueId val="{00000005-26C5-4443-9871-CCAF49BC1040}"/>
            </c:ext>
          </c:extLst>
        </c:ser>
        <c:dLbls>
          <c:showLegendKey val="0"/>
          <c:showVal val="0"/>
          <c:showCatName val="0"/>
          <c:showSerName val="0"/>
          <c:showPercent val="0"/>
          <c:showBubbleSize val="0"/>
        </c:dLbls>
        <c:marker val="1"/>
        <c:smooth val="0"/>
        <c:axId val="125920768"/>
        <c:axId val="125922304"/>
      </c:lineChart>
      <c:catAx>
        <c:axId val="125920768"/>
        <c:scaling>
          <c:orientation val="minMax"/>
        </c:scaling>
        <c:delete val="0"/>
        <c:axPos val="b"/>
        <c:numFmt formatCode="General" sourceLinked="0"/>
        <c:majorTickMark val="out"/>
        <c:minorTickMark val="none"/>
        <c:tickLblPos val="nextTo"/>
        <c:txPr>
          <a:bodyPr/>
          <a:lstStyle/>
          <a:p>
            <a:pPr>
              <a:defRPr sz="1050">
                <a:latin typeface="Arial" panose="020B0604020202020204" pitchFamily="34" charset="0"/>
                <a:cs typeface="Arial" panose="020B0604020202020204" pitchFamily="34" charset="0"/>
              </a:defRPr>
            </a:pPr>
            <a:endParaRPr lang="fr-FR"/>
          </a:p>
        </c:txPr>
        <c:crossAx val="125922304"/>
        <c:crosses val="autoZero"/>
        <c:auto val="1"/>
        <c:lblAlgn val="ctr"/>
        <c:lblOffset val="100"/>
        <c:noMultiLvlLbl val="0"/>
      </c:catAx>
      <c:valAx>
        <c:axId val="125922304"/>
        <c:scaling>
          <c:orientation val="minMax"/>
        </c:scaling>
        <c:delete val="0"/>
        <c:axPos val="l"/>
        <c:majorGridlines/>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25920768"/>
        <c:crosses val="autoZero"/>
        <c:crossBetween val="between"/>
      </c:valAx>
    </c:plotArea>
    <c:legend>
      <c:legendPos val="b"/>
      <c:overlay val="0"/>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82884518794462E-2"/>
          <c:y val="7.0668658377451135E-2"/>
          <c:w val="0.90655575774782404"/>
          <c:h val="0.8161536212517011"/>
        </c:manualLayout>
      </c:layout>
      <c:lineChart>
        <c:grouping val="standard"/>
        <c:varyColors val="0"/>
        <c:ser>
          <c:idx val="1"/>
          <c:order val="0"/>
          <c:tx>
            <c:strRef>
              <c:f>'G6 &amp; 7'!$B$3</c:f>
              <c:strCache>
                <c:ptCount val="1"/>
                <c:pt idx="0">
                  <c:v>Agriculture</c:v>
                </c:pt>
              </c:strCache>
            </c:strRef>
          </c:tx>
          <c:spPr>
            <a:ln w="38100">
              <a:solidFill>
                <a:srgbClr val="142882"/>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7'!$B$4:$B$45</c:f>
              <c:numCache>
                <c:formatCode>General</c:formatCode>
                <c:ptCount val="42"/>
                <c:pt idx="0">
                  <c:v>6.3310225799614503</c:v>
                </c:pt>
                <c:pt idx="1">
                  <c:v>6.8845223277690799</c:v>
                </c:pt>
                <c:pt idx="2">
                  <c:v>7.4866698371904601</c:v>
                </c:pt>
                <c:pt idx="3">
                  <c:v>8.1479256042651595</c:v>
                </c:pt>
                <c:pt idx="4">
                  <c:v>8.8124874442177603</c:v>
                </c:pt>
                <c:pt idx="5">
                  <c:v>9.4488433397592502</c:v>
                </c:pt>
                <c:pt idx="6">
                  <c:v>10.094658058703301</c:v>
                </c:pt>
                <c:pt idx="7">
                  <c:v>10.775530807935599</c:v>
                </c:pt>
                <c:pt idx="8">
                  <c:v>11.430234043079601</c:v>
                </c:pt>
                <c:pt idx="9">
                  <c:v>12.1180582182597</c:v>
                </c:pt>
                <c:pt idx="10">
                  <c:v>12.8454669437563</c:v>
                </c:pt>
                <c:pt idx="11">
                  <c:v>13.593583122479499</c:v>
                </c:pt>
                <c:pt idx="12">
                  <c:v>14.3787734561381</c:v>
                </c:pt>
                <c:pt idx="13">
                  <c:v>15.211823941238</c:v>
                </c:pt>
                <c:pt idx="14">
                  <c:v>16.125855844153801</c:v>
                </c:pt>
                <c:pt idx="15">
                  <c:v>17.0907797781352</c:v>
                </c:pt>
                <c:pt idx="16">
                  <c:v>18.064324618744902</c:v>
                </c:pt>
                <c:pt idx="17">
                  <c:v>19.133969493091101</c:v>
                </c:pt>
                <c:pt idx="18">
                  <c:v>20.192263370358901</c:v>
                </c:pt>
                <c:pt idx="19">
                  <c:v>21.314823247447599</c:v>
                </c:pt>
                <c:pt idx="20">
                  <c:v>22.545198392443702</c:v>
                </c:pt>
                <c:pt idx="21">
                  <c:v>23.824685365440899</c:v>
                </c:pt>
                <c:pt idx="22">
                  <c:v>25.037992278793698</c:v>
                </c:pt>
                <c:pt idx="23">
                  <c:v>26.142336207687201</c:v>
                </c:pt>
                <c:pt idx="24">
                  <c:v>27.069244059031401</c:v>
                </c:pt>
                <c:pt idx="25">
                  <c:v>27.742540659284799</c:v>
                </c:pt>
                <c:pt idx="26">
                  <c:v>28.220297851990001</c:v>
                </c:pt>
                <c:pt idx="27">
                  <c:v>28.6444230288527</c:v>
                </c:pt>
                <c:pt idx="28">
                  <c:v>29.086020369704499</c:v>
                </c:pt>
                <c:pt idx="29">
                  <c:v>29.8248356755917</c:v>
                </c:pt>
                <c:pt idx="30">
                  <c:v>30.621301877022098</c:v>
                </c:pt>
                <c:pt idx="31">
                  <c:v>31.552101421685499</c:v>
                </c:pt>
                <c:pt idx="32">
                  <c:v>32.669808467383596</c:v>
                </c:pt>
                <c:pt idx="33">
                  <c:v>33.9595364225613</c:v>
                </c:pt>
                <c:pt idx="34">
                  <c:v>35.213405320051102</c:v>
                </c:pt>
                <c:pt idx="35">
                  <c:v>36.176676031742403</c:v>
                </c:pt>
                <c:pt idx="36">
                  <c:v>36.8701272426961</c:v>
                </c:pt>
                <c:pt idx="37">
                  <c:v>37.343095387599398</c:v>
                </c:pt>
                <c:pt idx="38">
                  <c:v>37.893722080260403</c:v>
                </c:pt>
                <c:pt idx="39">
                  <c:v>38.540363931340003</c:v>
                </c:pt>
                <c:pt idx="40">
                  <c:v>38.8808940959522</c:v>
                </c:pt>
                <c:pt idx="41">
                  <c:v>38.869789444945098</c:v>
                </c:pt>
              </c:numCache>
            </c:numRef>
          </c:val>
          <c:smooth val="0"/>
          <c:extLst xmlns:c16r2="http://schemas.microsoft.com/office/drawing/2015/06/chart">
            <c:ext xmlns:c16="http://schemas.microsoft.com/office/drawing/2014/chart" uri="{C3380CC4-5D6E-409C-BE32-E72D297353CC}">
              <c16:uniqueId val="{00000000-993E-40B6-9075-2717F2A80E76}"/>
            </c:ext>
          </c:extLst>
        </c:ser>
        <c:ser>
          <c:idx val="2"/>
          <c:order val="1"/>
          <c:tx>
            <c:strRef>
              <c:f>'G6 &amp; 7'!$C$3</c:f>
              <c:strCache>
                <c:ptCount val="1"/>
                <c:pt idx="0">
                  <c:v>Construction</c:v>
                </c:pt>
              </c:strCache>
            </c:strRef>
          </c:tx>
          <c:spPr>
            <a:ln w="38100">
              <a:solidFill>
                <a:srgbClr val="F5910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7'!$C$4:$C$45</c:f>
              <c:numCache>
                <c:formatCode>General</c:formatCode>
                <c:ptCount val="42"/>
                <c:pt idx="0">
                  <c:v>57.788948520053502</c:v>
                </c:pt>
                <c:pt idx="1">
                  <c:v>57.779058644177198</c:v>
                </c:pt>
                <c:pt idx="2">
                  <c:v>57.781449787525801</c:v>
                </c:pt>
                <c:pt idx="3">
                  <c:v>57.749504222388097</c:v>
                </c:pt>
                <c:pt idx="4">
                  <c:v>57.6504212290425</c:v>
                </c:pt>
                <c:pt idx="5">
                  <c:v>57.610188263490002</c:v>
                </c:pt>
                <c:pt idx="6">
                  <c:v>57.745295978012102</c:v>
                </c:pt>
                <c:pt idx="7">
                  <c:v>58.170146652758</c:v>
                </c:pt>
                <c:pt idx="8">
                  <c:v>58.901779554641699</c:v>
                </c:pt>
                <c:pt idx="9">
                  <c:v>59.936577974462097</c:v>
                </c:pt>
                <c:pt idx="10">
                  <c:v>61.197406930542698</c:v>
                </c:pt>
                <c:pt idx="11">
                  <c:v>62.601958797728301</c:v>
                </c:pt>
                <c:pt idx="12">
                  <c:v>64.074066018737199</c:v>
                </c:pt>
                <c:pt idx="13">
                  <c:v>65.644115774625703</c:v>
                </c:pt>
                <c:pt idx="14">
                  <c:v>67.2458472923052</c:v>
                </c:pt>
                <c:pt idx="15">
                  <c:v>68.917937489556905</c:v>
                </c:pt>
                <c:pt idx="16">
                  <c:v>70.578196770895403</c:v>
                </c:pt>
                <c:pt idx="17">
                  <c:v>72.084428910640995</c:v>
                </c:pt>
                <c:pt idx="18">
                  <c:v>73.110610606920204</c:v>
                </c:pt>
                <c:pt idx="19">
                  <c:v>73.724957168307697</c:v>
                </c:pt>
                <c:pt idx="20">
                  <c:v>74.030360676541804</c:v>
                </c:pt>
                <c:pt idx="21">
                  <c:v>74.151420119425893</c:v>
                </c:pt>
                <c:pt idx="22">
                  <c:v>74.360427986944998</c:v>
                </c:pt>
                <c:pt idx="23">
                  <c:v>74.8360911263036</c:v>
                </c:pt>
                <c:pt idx="24">
                  <c:v>75.5310103630828</c:v>
                </c:pt>
                <c:pt idx="25">
                  <c:v>76.188883864184803</c:v>
                </c:pt>
                <c:pt idx="26">
                  <c:v>76.519587660375393</c:v>
                </c:pt>
                <c:pt idx="27">
                  <c:v>76.390800172082194</c:v>
                </c:pt>
                <c:pt idx="28">
                  <c:v>75.926252044967896</c:v>
                </c:pt>
                <c:pt idx="29">
                  <c:v>75.186005367630599</c:v>
                </c:pt>
                <c:pt idx="30">
                  <c:v>74.134290505609798</c:v>
                </c:pt>
                <c:pt idx="31">
                  <c:v>72.750721452787502</c:v>
                </c:pt>
                <c:pt idx="32">
                  <c:v>71.057250076304101</c:v>
                </c:pt>
                <c:pt idx="33">
                  <c:v>69.038870287144107</c:v>
                </c:pt>
                <c:pt idx="34">
                  <c:v>66.9218662583759</c:v>
                </c:pt>
                <c:pt idx="35">
                  <c:v>65.024097151454797</c:v>
                </c:pt>
                <c:pt idx="36">
                  <c:v>63.428896499468401</c:v>
                </c:pt>
                <c:pt idx="37">
                  <c:v>62.207920221861698</c:v>
                </c:pt>
                <c:pt idx="38">
                  <c:v>61.474845768896799</c:v>
                </c:pt>
                <c:pt idx="39">
                  <c:v>61.120572148208304</c:v>
                </c:pt>
                <c:pt idx="40">
                  <c:v>61.059454231069999</c:v>
                </c:pt>
                <c:pt idx="41">
                  <c:v>61.1019549166354</c:v>
                </c:pt>
              </c:numCache>
            </c:numRef>
          </c:val>
          <c:smooth val="0"/>
          <c:extLst xmlns:c16r2="http://schemas.microsoft.com/office/drawing/2015/06/chart">
            <c:ext xmlns:c16="http://schemas.microsoft.com/office/drawing/2014/chart" uri="{C3380CC4-5D6E-409C-BE32-E72D297353CC}">
              <c16:uniqueId val="{00000001-993E-40B6-9075-2717F2A80E76}"/>
            </c:ext>
          </c:extLst>
        </c:ser>
        <c:ser>
          <c:idx val="3"/>
          <c:order val="2"/>
          <c:tx>
            <c:strRef>
              <c:f>'G6 &amp; 7'!$D$3</c:f>
              <c:strCache>
                <c:ptCount val="1"/>
                <c:pt idx="0">
                  <c:v>Industry</c:v>
                </c:pt>
              </c:strCache>
            </c:strRef>
          </c:tx>
          <c:spPr>
            <a:ln w="38100">
              <a:solidFill>
                <a:srgbClr val="BE73AF"/>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7'!$D$4:$D$45</c:f>
              <c:numCache>
                <c:formatCode>General</c:formatCode>
                <c:ptCount val="42"/>
                <c:pt idx="0">
                  <c:v>31.600541761040201</c:v>
                </c:pt>
                <c:pt idx="1">
                  <c:v>32.924572168345101</c:v>
                </c:pt>
                <c:pt idx="2">
                  <c:v>34.172133328816102</c:v>
                </c:pt>
                <c:pt idx="3">
                  <c:v>35.300607039435199</c:v>
                </c:pt>
                <c:pt idx="4">
                  <c:v>36.325316792267998</c:v>
                </c:pt>
                <c:pt idx="5">
                  <c:v>37.248453655219897</c:v>
                </c:pt>
                <c:pt idx="6">
                  <c:v>38.135381974163103</c:v>
                </c:pt>
                <c:pt idx="7">
                  <c:v>39.046353357033396</c:v>
                </c:pt>
                <c:pt idx="8">
                  <c:v>40.054629388617101</c:v>
                </c:pt>
                <c:pt idx="9">
                  <c:v>41.174956569498498</c:v>
                </c:pt>
                <c:pt idx="10">
                  <c:v>42.403893793507699</c:v>
                </c:pt>
                <c:pt idx="11">
                  <c:v>43.745361153007998</c:v>
                </c:pt>
                <c:pt idx="12">
                  <c:v>45.252992944307998</c:v>
                </c:pt>
                <c:pt idx="13">
                  <c:v>46.9101520011384</c:v>
                </c:pt>
                <c:pt idx="14">
                  <c:v>48.6247028681994</c:v>
                </c:pt>
                <c:pt idx="15">
                  <c:v>50.3533181183764</c:v>
                </c:pt>
                <c:pt idx="16">
                  <c:v>52.108946874015103</c:v>
                </c:pt>
                <c:pt idx="17">
                  <c:v>53.938177030038901</c:v>
                </c:pt>
                <c:pt idx="18">
                  <c:v>55.8631282171838</c:v>
                </c:pt>
                <c:pt idx="19">
                  <c:v>57.943543613859099</c:v>
                </c:pt>
                <c:pt idx="20">
                  <c:v>60.153577177905198</c:v>
                </c:pt>
                <c:pt idx="21">
                  <c:v>62.4924906246654</c:v>
                </c:pt>
                <c:pt idx="22">
                  <c:v>64.977528139292104</c:v>
                </c:pt>
                <c:pt idx="23">
                  <c:v>67.540356156873898</c:v>
                </c:pt>
                <c:pt idx="24">
                  <c:v>70.001220067270907</c:v>
                </c:pt>
                <c:pt idx="25">
                  <c:v>72.285026821022001</c:v>
                </c:pt>
                <c:pt idx="26">
                  <c:v>74.477806321888707</c:v>
                </c:pt>
                <c:pt idx="27">
                  <c:v>76.752235235717706</c:v>
                </c:pt>
                <c:pt idx="28">
                  <c:v>79.120236966047898</c:v>
                </c:pt>
                <c:pt idx="29">
                  <c:v>81.441801167342305</c:v>
                </c:pt>
                <c:pt idx="30">
                  <c:v>83.423490029698996</c:v>
                </c:pt>
                <c:pt idx="31">
                  <c:v>84.932616601019504</c:v>
                </c:pt>
                <c:pt idx="32">
                  <c:v>85.945284093130098</c:v>
                </c:pt>
                <c:pt idx="33">
                  <c:v>86.598453220835907</c:v>
                </c:pt>
                <c:pt idx="34">
                  <c:v>87.386813996790394</c:v>
                </c:pt>
                <c:pt idx="35">
                  <c:v>88.684409040279604</c:v>
                </c:pt>
                <c:pt idx="36">
                  <c:v>90.294127147514303</c:v>
                </c:pt>
                <c:pt idx="37">
                  <c:v>91.956394884613005</c:v>
                </c:pt>
                <c:pt idx="38">
                  <c:v>93.565525437337499</c:v>
                </c:pt>
                <c:pt idx="39">
                  <c:v>95.113660406440701</c:v>
                </c:pt>
                <c:pt idx="40">
                  <c:v>96.689049997507297</c:v>
                </c:pt>
                <c:pt idx="41">
                  <c:v>98.292824004856101</c:v>
                </c:pt>
              </c:numCache>
            </c:numRef>
          </c:val>
          <c:smooth val="0"/>
          <c:extLst xmlns:c16r2="http://schemas.microsoft.com/office/drawing/2015/06/chart">
            <c:ext xmlns:c16="http://schemas.microsoft.com/office/drawing/2014/chart" uri="{C3380CC4-5D6E-409C-BE32-E72D297353CC}">
              <c16:uniqueId val="{00000002-993E-40B6-9075-2717F2A80E76}"/>
            </c:ext>
          </c:extLst>
        </c:ser>
        <c:ser>
          <c:idx val="4"/>
          <c:order val="3"/>
          <c:tx>
            <c:strRef>
              <c:f>'G6 &amp; 7'!$E$3</c:f>
              <c:strCache>
                <c:ptCount val="1"/>
                <c:pt idx="0">
                  <c:v>Market services</c:v>
                </c:pt>
              </c:strCache>
            </c:strRef>
          </c:tx>
          <c:spPr>
            <a:ln w="38100">
              <a:solidFill>
                <a:srgbClr val="00A0E1"/>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7'!$E$4:$E$45</c:f>
              <c:numCache>
                <c:formatCode>General</c:formatCode>
                <c:ptCount val="42"/>
                <c:pt idx="0">
                  <c:v>46.9020961958702</c:v>
                </c:pt>
                <c:pt idx="1">
                  <c:v>47.481883581989997</c:v>
                </c:pt>
                <c:pt idx="2">
                  <c:v>48.032807764175899</c:v>
                </c:pt>
                <c:pt idx="3">
                  <c:v>48.487175267435298</c:v>
                </c:pt>
                <c:pt idx="4">
                  <c:v>48.872522707608702</c:v>
                </c:pt>
                <c:pt idx="5">
                  <c:v>49.242139897129299</c:v>
                </c:pt>
                <c:pt idx="6">
                  <c:v>49.598575948360597</c:v>
                </c:pt>
                <c:pt idx="7">
                  <c:v>49.972190747915803</c:v>
                </c:pt>
                <c:pt idx="8">
                  <c:v>50.418093193102798</c:v>
                </c:pt>
                <c:pt idx="9">
                  <c:v>50.9856406028169</c:v>
                </c:pt>
                <c:pt idx="10">
                  <c:v>51.679238358840102</c:v>
                </c:pt>
                <c:pt idx="11">
                  <c:v>52.485776971355101</c:v>
                </c:pt>
                <c:pt idx="12">
                  <c:v>53.360437906857101</c:v>
                </c:pt>
                <c:pt idx="13">
                  <c:v>54.311837123231903</c:v>
                </c:pt>
                <c:pt idx="14">
                  <c:v>55.261004583476101</c:v>
                </c:pt>
                <c:pt idx="15">
                  <c:v>56.1044280531436</c:v>
                </c:pt>
                <c:pt idx="16">
                  <c:v>56.8455836701255</c:v>
                </c:pt>
                <c:pt idx="17">
                  <c:v>57.541086510525503</c:v>
                </c:pt>
                <c:pt idx="18">
                  <c:v>58.244112261037998</c:v>
                </c:pt>
                <c:pt idx="19">
                  <c:v>59.002032150502998</c:v>
                </c:pt>
                <c:pt idx="20">
                  <c:v>59.818962865562703</c:v>
                </c:pt>
                <c:pt idx="21">
                  <c:v>60.664528148626502</c:v>
                </c:pt>
                <c:pt idx="22">
                  <c:v>61.469306974986601</c:v>
                </c:pt>
                <c:pt idx="23">
                  <c:v>62.138334299715702</c:v>
                </c:pt>
                <c:pt idx="24">
                  <c:v>62.558995847374199</c:v>
                </c:pt>
                <c:pt idx="25">
                  <c:v>62.718218707982501</c:v>
                </c:pt>
                <c:pt idx="26">
                  <c:v>62.726120314475502</c:v>
                </c:pt>
                <c:pt idx="27">
                  <c:v>62.792800467214803</c:v>
                </c:pt>
                <c:pt idx="28">
                  <c:v>63.052339808564398</c:v>
                </c:pt>
                <c:pt idx="29">
                  <c:v>63.506003821297902</c:v>
                </c:pt>
                <c:pt idx="30">
                  <c:v>64.054622185919897</c:v>
                </c:pt>
                <c:pt idx="31">
                  <c:v>64.608769305404607</c:v>
                </c:pt>
                <c:pt idx="32">
                  <c:v>65.082677236168806</c:v>
                </c:pt>
                <c:pt idx="33">
                  <c:v>65.408288092872994</c:v>
                </c:pt>
                <c:pt idx="34">
                  <c:v>65.619437271207204</c:v>
                </c:pt>
                <c:pt idx="35">
                  <c:v>65.908166727467204</c:v>
                </c:pt>
                <c:pt idx="36">
                  <c:v>66.275288557634298</c:v>
                </c:pt>
                <c:pt idx="37">
                  <c:v>66.655954836843094</c:v>
                </c:pt>
                <c:pt idx="38">
                  <c:v>67.053829963314698</c:v>
                </c:pt>
                <c:pt idx="39">
                  <c:v>67.498519147692093</c:v>
                </c:pt>
                <c:pt idx="40">
                  <c:v>67.9734024262372</c:v>
                </c:pt>
                <c:pt idx="41">
                  <c:v>68.457079265807195</c:v>
                </c:pt>
              </c:numCache>
            </c:numRef>
          </c:val>
          <c:smooth val="0"/>
          <c:extLst xmlns:c16r2="http://schemas.microsoft.com/office/drawing/2015/06/chart">
            <c:ext xmlns:c16="http://schemas.microsoft.com/office/drawing/2014/chart" uri="{C3380CC4-5D6E-409C-BE32-E72D297353CC}">
              <c16:uniqueId val="{00000003-993E-40B6-9075-2717F2A80E76}"/>
            </c:ext>
          </c:extLst>
        </c:ser>
        <c:dLbls>
          <c:showLegendKey val="0"/>
          <c:showVal val="0"/>
          <c:showCatName val="0"/>
          <c:showSerName val="0"/>
          <c:showPercent val="0"/>
          <c:showBubbleSize val="0"/>
        </c:dLbls>
        <c:marker val="1"/>
        <c:smooth val="0"/>
        <c:axId val="60775808"/>
        <c:axId val="60781696"/>
      </c:lineChart>
      <c:dateAx>
        <c:axId val="60775808"/>
        <c:scaling>
          <c:orientation val="minMax"/>
          <c:max val="42370"/>
          <c:min val="29221"/>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60781696"/>
        <c:crosses val="autoZero"/>
        <c:auto val="0"/>
        <c:lblOffset val="0"/>
        <c:baseTimeUnit val="years"/>
        <c:majorUnit val="3"/>
        <c:majorTimeUnit val="years"/>
        <c:minorUnit val="1"/>
        <c:minorTimeUnit val="years"/>
      </c:dateAx>
      <c:valAx>
        <c:axId val="60781696"/>
        <c:scaling>
          <c:orientation val="minMax"/>
          <c:max val="100"/>
        </c:scaling>
        <c:delete val="0"/>
        <c:axPos val="l"/>
        <c:majorGridlines>
          <c:spPr>
            <a:ln w="12700">
              <a:solidFill>
                <a:srgbClr val="C0C0C0"/>
              </a:solidFill>
              <a:prstDash val="solid"/>
            </a:ln>
          </c:spPr>
        </c:majorGridlines>
        <c:minorGridlines/>
        <c:numFmt formatCode="0;&quot;-&quot;0" sourceLinked="0"/>
        <c:majorTickMark val="none"/>
        <c:minorTickMark val="none"/>
        <c:tickLblPos val="nextTo"/>
        <c:spPr>
          <a:ln w="12700">
            <a:solidFill>
              <a:srgbClr val="000000"/>
            </a:solidFill>
            <a:prstDash val="solid"/>
          </a:ln>
        </c:spPr>
        <c:crossAx val="60775808"/>
        <c:crosses val="autoZero"/>
        <c:crossBetween val="midCat"/>
        <c:majorUnit val="25"/>
        <c:minorUnit val="12.5"/>
      </c:valAx>
      <c:spPr>
        <a:noFill/>
        <a:ln w="6350">
          <a:solidFill>
            <a:srgbClr val="5F5F5F"/>
          </a:solidFill>
          <a:prstDash val="solid"/>
        </a:ln>
      </c:spPr>
    </c:plotArea>
    <c:legend>
      <c:legendPos val="b"/>
      <c:layout>
        <c:manualLayout>
          <c:xMode val="edge"/>
          <c:yMode val="edge"/>
          <c:x val="0.15409771524461083"/>
          <c:y val="0.95718306428251654"/>
          <c:w val="0.6918045695107784"/>
          <c:h val="3.8636333710794508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149918607132286E-2"/>
          <c:y val="2.3228119133850551E-2"/>
          <c:w val="0.82409504209026518"/>
          <c:h val="0.95354376173229893"/>
        </c:manualLayout>
      </c:layout>
      <c:barChart>
        <c:barDir val="col"/>
        <c:grouping val="stacked"/>
        <c:varyColors val="0"/>
        <c:ser>
          <c:idx val="0"/>
          <c:order val="0"/>
          <c:tx>
            <c:strRef>
              <c:f>'G42'!$A$2</c:f>
              <c:strCache>
                <c:ptCount val="1"/>
                <c:pt idx="0">
                  <c:v>Belgium</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'G42'!$B$2:$U$2</c:f>
              <c:numCache>
                <c:formatCode>General</c:formatCode>
                <c:ptCount val="20"/>
                <c:pt idx="0">
                  <c:v>1.7581924200013132E-3</c:v>
                </c:pt>
                <c:pt idx="1">
                  <c:v>1.4535772902388988E-3</c:v>
                </c:pt>
                <c:pt idx="2">
                  <c:v>1.4906650711145259E-3</c:v>
                </c:pt>
                <c:pt idx="3">
                  <c:v>2.167802100516549E-3</c:v>
                </c:pt>
                <c:pt idx="4">
                  <c:v>2.0313080844587771E-3</c:v>
                </c:pt>
                <c:pt idx="5">
                  <c:v>1.6558636488752097E-3</c:v>
                </c:pt>
                <c:pt idx="6">
                  <c:v>1.2468436611832992E-3</c:v>
                </c:pt>
                <c:pt idx="7">
                  <c:v>1.3482349689015116E-3</c:v>
                </c:pt>
                <c:pt idx="8">
                  <c:v>1.4599273301285842E-3</c:v>
                </c:pt>
                <c:pt idx="9">
                  <c:v>4.9831299043281551E-4</c:v>
                </c:pt>
                <c:pt idx="10">
                  <c:v>3.2482828824415455E-4</c:v>
                </c:pt>
                <c:pt idx="11">
                  <c:v>1.4146250974576241E-3</c:v>
                </c:pt>
                <c:pt idx="12">
                  <c:v>8.9794685898470482E-5</c:v>
                </c:pt>
                <c:pt idx="13">
                  <c:v>5.9561721337266296E-4</c:v>
                </c:pt>
                <c:pt idx="14">
                  <c:v>4.5886020569635877E-4</c:v>
                </c:pt>
                <c:pt idx="15">
                  <c:v>-1.0848994363263648E-4</c:v>
                </c:pt>
                <c:pt idx="16">
                  <c:v>-2.9737389439201864E-4</c:v>
                </c:pt>
                <c:pt idx="17">
                  <c:v>-1.4444718001595713E-4</c:v>
                </c:pt>
                <c:pt idx="18">
                  <c:v>3.5041670657569529E-4</c:v>
                </c:pt>
                <c:pt idx="19">
                  <c:v>4.5464994344859025E-4</c:v>
                </c:pt>
              </c:numCache>
            </c:numRef>
          </c:val>
          <c:extLst xmlns:c16r2="http://schemas.microsoft.com/office/drawing/2015/06/chart">
            <c:ext xmlns:c16="http://schemas.microsoft.com/office/drawing/2014/chart" uri="{C3380CC4-5D6E-409C-BE32-E72D297353CC}">
              <c16:uniqueId val="{00000000-3F61-4438-9024-8EF292FB5F81}"/>
            </c:ext>
          </c:extLst>
        </c:ser>
        <c:ser>
          <c:idx val="1"/>
          <c:order val="1"/>
          <c:tx>
            <c:strRef>
              <c:f>'G42'!$A$3</c:f>
              <c:strCache>
                <c:ptCount val="1"/>
                <c:pt idx="0">
                  <c:v>Germany</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'G42'!$B$3:$U$3</c:f>
              <c:numCache>
                <c:formatCode>General</c:formatCode>
                <c:ptCount val="20"/>
                <c:pt idx="0">
                  <c:v>-4.2946520012719404E-3</c:v>
                </c:pt>
                <c:pt idx="1">
                  <c:v>-5.2019803503255621E-3</c:v>
                </c:pt>
                <c:pt idx="2">
                  <c:v>-9.1733644412377339E-4</c:v>
                </c:pt>
                <c:pt idx="3">
                  <c:v>5.5386116198196155E-3</c:v>
                </c:pt>
                <c:pt idx="4">
                  <c:v>4.0478460618491151E-3</c:v>
                </c:pt>
                <c:pt idx="5">
                  <c:v>1.2454238004919167E-2</c:v>
                </c:pt>
                <c:pt idx="6">
                  <c:v>1.2545518889501096E-2</c:v>
                </c:pt>
                <c:pt idx="7">
                  <c:v>1.5490913116701845E-2</c:v>
                </c:pt>
                <c:pt idx="8">
                  <c:v>1.8260195333635862E-2</c:v>
                </c:pt>
                <c:pt idx="9">
                  <c:v>1.4787202075247738E-2</c:v>
                </c:pt>
                <c:pt idx="10">
                  <c:v>1.5549418219238911E-2</c:v>
                </c:pt>
                <c:pt idx="11">
                  <c:v>1.5511254646022474E-2</c:v>
                </c:pt>
                <c:pt idx="12">
                  <c:v>1.7057417782891056E-2</c:v>
                </c:pt>
                <c:pt idx="13">
                  <c:v>2.0005499172598556E-2</c:v>
                </c:pt>
                <c:pt idx="14">
                  <c:v>1.9073938216454294E-2</c:v>
                </c:pt>
                <c:pt idx="15">
                  <c:v>2.2017391902521589E-2</c:v>
                </c:pt>
                <c:pt idx="16">
                  <c:v>2.5783130067690313E-2</c:v>
                </c:pt>
                <c:pt idx="17">
                  <c:v>2.5342904952841989E-2</c:v>
                </c:pt>
                <c:pt idx="18">
                  <c:v>2.3999353357600773E-2</c:v>
                </c:pt>
                <c:pt idx="19">
                  <c:v>2.2739773534727226E-2</c:v>
                </c:pt>
              </c:numCache>
            </c:numRef>
          </c:val>
          <c:extLst xmlns:c16r2="http://schemas.microsoft.com/office/drawing/2015/06/chart">
            <c:ext xmlns:c16="http://schemas.microsoft.com/office/drawing/2014/chart" uri="{C3380CC4-5D6E-409C-BE32-E72D297353CC}">
              <c16:uniqueId val="{00000001-3F61-4438-9024-8EF292FB5F81}"/>
            </c:ext>
          </c:extLst>
        </c:ser>
        <c:ser>
          <c:idx val="2"/>
          <c:order val="2"/>
          <c:tx>
            <c:strRef>
              <c:f>'G42'!$A$4</c:f>
              <c:strCache>
                <c:ptCount val="1"/>
                <c:pt idx="0">
                  <c:v>Estonia</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'G42'!$B$4:$U$4</c:f>
              <c:numCache>
                <c:formatCode>General</c:formatCode>
                <c:ptCount val="20"/>
                <c:pt idx="0">
                  <c:v>-3.9333236946448008E-5</c:v>
                </c:pt>
                <c:pt idx="1">
                  <c:v>-4.8146767805801824E-5</c:v>
                </c:pt>
                <c:pt idx="2">
                  <c:v>-7.018808950041912E-5</c:v>
                </c:pt>
                <c:pt idx="3">
                  <c:v>-1.1941708712348776E-4</c:v>
                </c:pt>
                <c:pt idx="4">
                  <c:v>-1.388191214698457E-4</c:v>
                </c:pt>
                <c:pt idx="5">
                  <c:v>-1.3690904369517839E-4</c:v>
                </c:pt>
                <c:pt idx="6">
                  <c:v>-1.0544164074609541E-4</c:v>
                </c:pt>
                <c:pt idx="7">
                  <c:v>-2.3620837310665531E-4</c:v>
                </c:pt>
                <c:pt idx="8">
                  <c:v>-2.6636345165449737E-4</c:v>
                </c:pt>
                <c:pt idx="9">
                  <c:v>-1.5017432207789001E-4</c:v>
                </c:pt>
                <c:pt idx="10">
                  <c:v>3.8681426061796559E-5</c:v>
                </c:pt>
                <c:pt idx="11">
                  <c:v>2.6839927849279513E-5</c:v>
                </c:pt>
                <c:pt idx="12">
                  <c:v>2.5143527245567951E-5</c:v>
                </c:pt>
                <c:pt idx="13">
                  <c:v>-3.5382696065758744E-5</c:v>
                </c:pt>
                <c:pt idx="14">
                  <c:v>9.9133667517116923E-6</c:v>
                </c:pt>
                <c:pt idx="15">
                  <c:v>1.5901523751573316E-5</c:v>
                </c:pt>
                <c:pt idx="16">
                  <c:v>3.617208721502427E-5</c:v>
                </c:pt>
                <c:pt idx="17">
                  <c:v>3.5354756080361636E-5</c:v>
                </c:pt>
                <c:pt idx="18">
                  <c:v>6.8497016817650576E-5</c:v>
                </c:pt>
                <c:pt idx="19">
                  <c:v>7.6543919064339609E-5</c:v>
                </c:pt>
              </c:numCache>
            </c:numRef>
          </c:val>
          <c:extLst xmlns:c16r2="http://schemas.microsoft.com/office/drawing/2015/06/chart">
            <c:ext xmlns:c16="http://schemas.microsoft.com/office/drawing/2014/chart" uri="{C3380CC4-5D6E-409C-BE32-E72D297353CC}">
              <c16:uniqueId val="{00000002-3F61-4438-9024-8EF292FB5F81}"/>
            </c:ext>
          </c:extLst>
        </c:ser>
        <c:ser>
          <c:idx val="3"/>
          <c:order val="3"/>
          <c:tx>
            <c:strRef>
              <c:f>'G42'!$A$5</c:f>
              <c:strCache>
                <c:ptCount val="1"/>
                <c:pt idx="0">
                  <c:v>Ireland</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'G42'!$B$5:$U$5</c:f>
              <c:numCache>
                <c:formatCode>General</c:formatCode>
                <c:ptCount val="20"/>
                <c:pt idx="0">
                  <c:v>3.3846830016889611E-5</c:v>
                </c:pt>
                <c:pt idx="1">
                  <c:v>9.4832204411278434E-5</c:v>
                </c:pt>
                <c:pt idx="2">
                  <c:v>2.9201581801007345E-5</c:v>
                </c:pt>
                <c:pt idx="3">
                  <c:v>4.42301492714908E-5</c:v>
                </c:pt>
                <c:pt idx="4">
                  <c:v>9.094131878016826E-5</c:v>
                </c:pt>
                <c:pt idx="5">
                  <c:v>-1.8715852809682708E-5</c:v>
                </c:pt>
                <c:pt idx="6">
                  <c:v>-7.1132869195882835E-4</c:v>
                </c:pt>
                <c:pt idx="7">
                  <c:v>-1.1108836235345593E-3</c:v>
                </c:pt>
                <c:pt idx="8">
                  <c:v>-1.3628315304988908E-3</c:v>
                </c:pt>
                <c:pt idx="9">
                  <c:v>-1.2149578007586562E-3</c:v>
                </c:pt>
                <c:pt idx="10">
                  <c:v>-8.5023132162548938E-4</c:v>
                </c:pt>
                <c:pt idx="11">
                  <c:v>-2.1062871739826585E-4</c:v>
                </c:pt>
                <c:pt idx="12">
                  <c:v>-2.8656794188157745E-4</c:v>
                </c:pt>
                <c:pt idx="13">
                  <c:v>-6.0264504541350159E-4</c:v>
                </c:pt>
                <c:pt idx="14">
                  <c:v>2.8026984177634821E-4</c:v>
                </c:pt>
                <c:pt idx="15">
                  <c:v>2.056975049670163E-4</c:v>
                </c:pt>
                <c:pt idx="16">
                  <c:v>1.0969971415044379E-3</c:v>
                </c:pt>
                <c:pt idx="17">
                  <c:v>-1.0503821306096174E-3</c:v>
                </c:pt>
                <c:pt idx="18">
                  <c:v>2.2242046505636052E-3</c:v>
                </c:pt>
                <c:pt idx="19">
                  <c:v>3.2577477841890922E-3</c:v>
                </c:pt>
              </c:numCache>
            </c:numRef>
          </c:val>
          <c:extLst xmlns:c16r2="http://schemas.microsoft.com/office/drawing/2015/06/chart">
            <c:ext xmlns:c16="http://schemas.microsoft.com/office/drawing/2014/chart" uri="{C3380CC4-5D6E-409C-BE32-E72D297353CC}">
              <c16:uniqueId val="{00000003-3F61-4438-9024-8EF292FB5F81}"/>
            </c:ext>
          </c:extLst>
        </c:ser>
        <c:ser>
          <c:idx val="4"/>
          <c:order val="4"/>
          <c:tx>
            <c:strRef>
              <c:f>'G42'!$A$6</c:f>
              <c:strCache>
                <c:ptCount val="1"/>
                <c:pt idx="0">
                  <c:v>Greece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'G42'!$B$6:$U$6</c:f>
              <c:numCache>
                <c:formatCode>General</c:formatCode>
                <c:ptCount val="20"/>
                <c:pt idx="0">
                  <c:v>-1.3069499087441424E-3</c:v>
                </c:pt>
                <c:pt idx="1">
                  <c:v>-1.8111834443817504E-3</c:v>
                </c:pt>
                <c:pt idx="2">
                  <c:v>-1.914972698160014E-3</c:v>
                </c:pt>
                <c:pt idx="3">
                  <c:v>-1.8882946944946293E-3</c:v>
                </c:pt>
                <c:pt idx="4">
                  <c:v>-2.5001197367612014E-3</c:v>
                </c:pt>
                <c:pt idx="5">
                  <c:v>-2.0571083220230196E-3</c:v>
                </c:pt>
                <c:pt idx="6">
                  <c:v>-2.2339590815602345E-3</c:v>
                </c:pt>
                <c:pt idx="7">
                  <c:v>-3.0028965265286615E-3</c:v>
                </c:pt>
                <c:pt idx="8">
                  <c:v>-3.8509537340785643E-3</c:v>
                </c:pt>
                <c:pt idx="9">
                  <c:v>-3.9767340526356077E-3</c:v>
                </c:pt>
                <c:pt idx="10">
                  <c:v>-3.1937672502393138E-3</c:v>
                </c:pt>
                <c:pt idx="11">
                  <c:v>-2.6830774874096659E-3</c:v>
                </c:pt>
                <c:pt idx="12">
                  <c:v>-2.172334423587721E-3</c:v>
                </c:pt>
                <c:pt idx="13">
                  <c:v>-8.4173070084677618E-4</c:v>
                </c:pt>
                <c:pt idx="14">
                  <c:v>-4.145258779805574E-4</c:v>
                </c:pt>
                <c:pt idx="15">
                  <c:v>-3.6255349210931347E-4</c:v>
                </c:pt>
                <c:pt idx="16">
                  <c:v>2.2233413093692651E-5</c:v>
                </c:pt>
                <c:pt idx="17">
                  <c:v>-1.0004607683937237E-4</c:v>
                </c:pt>
                <c:pt idx="18">
                  <c:v>-1.5629510211568207E-4</c:v>
                </c:pt>
                <c:pt idx="19">
                  <c:v>-3.5539229007702165E-5</c:v>
                </c:pt>
              </c:numCache>
            </c:numRef>
          </c:val>
          <c:extLst xmlns:c16r2="http://schemas.microsoft.com/office/drawing/2015/06/chart">
            <c:ext xmlns:c16="http://schemas.microsoft.com/office/drawing/2014/chart" uri="{C3380CC4-5D6E-409C-BE32-E72D297353CC}">
              <c16:uniqueId val="{00000004-3F61-4438-9024-8EF292FB5F81}"/>
            </c:ext>
          </c:extLst>
        </c:ser>
        <c:ser>
          <c:idx val="5"/>
          <c:order val="5"/>
          <c:tx>
            <c:strRef>
              <c:f>'G42'!$A$7</c:f>
              <c:strCache>
                <c:ptCount val="1"/>
                <c:pt idx="0">
                  <c:v>Spain</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'G42'!$B$7:$U$7</c:f>
              <c:numCache>
                <c:formatCode>General</c:formatCode>
                <c:ptCount val="20"/>
                <c:pt idx="0">
                  <c:v>-2.6391532003378348E-3</c:v>
                </c:pt>
                <c:pt idx="1">
                  <c:v>-3.788596521176954E-3</c:v>
                </c:pt>
                <c:pt idx="2">
                  <c:v>-3.9318886217932537E-3</c:v>
                </c:pt>
                <c:pt idx="3">
                  <c:v>-3.7486688630567638E-3</c:v>
                </c:pt>
                <c:pt idx="4">
                  <c:v>-4.0426167548275986E-3</c:v>
                </c:pt>
                <c:pt idx="5">
                  <c:v>-5.9528644491559221E-3</c:v>
                </c:pt>
                <c:pt idx="6">
                  <c:v>-8.3018640716806518E-3</c:v>
                </c:pt>
                <c:pt idx="7">
                  <c:v>-1.0173587221464643E-2</c:v>
                </c:pt>
                <c:pt idx="8">
                  <c:v>-1.1057994812731948E-2</c:v>
                </c:pt>
                <c:pt idx="9">
                  <c:v>-1.0666654567179428E-2</c:v>
                </c:pt>
                <c:pt idx="10">
                  <c:v>-4.9993027091987038E-3</c:v>
                </c:pt>
                <c:pt idx="11">
                  <c:v>-4.3946234952914835E-3</c:v>
                </c:pt>
                <c:pt idx="12">
                  <c:v>-3.6033106337191121E-3</c:v>
                </c:pt>
                <c:pt idx="13">
                  <c:v>-4.7072124258886914E-4</c:v>
                </c:pt>
                <c:pt idx="14">
                  <c:v>1.5070413708217288E-3</c:v>
                </c:pt>
                <c:pt idx="15">
                  <c:v>1.0168903918732623E-3</c:v>
                </c:pt>
                <c:pt idx="16">
                  <c:v>1.084940927585097E-3</c:v>
                </c:pt>
                <c:pt idx="17">
                  <c:v>2.2262782088754421E-3</c:v>
                </c:pt>
                <c:pt idx="18">
                  <c:v>2.0000353548842776E-3</c:v>
                </c:pt>
                <c:pt idx="19">
                  <c:v>1.2611392856152197E-3</c:v>
                </c:pt>
              </c:numCache>
            </c:numRef>
          </c:val>
          <c:extLst xmlns:c16r2="http://schemas.microsoft.com/office/drawing/2015/06/chart">
            <c:ext xmlns:c16="http://schemas.microsoft.com/office/drawing/2014/chart" uri="{C3380CC4-5D6E-409C-BE32-E72D297353CC}">
              <c16:uniqueId val="{00000005-3F61-4438-9024-8EF292FB5F81}"/>
            </c:ext>
          </c:extLst>
        </c:ser>
        <c:ser>
          <c:idx val="6"/>
          <c:order val="6"/>
          <c:tx>
            <c:strRef>
              <c:f>'G42'!$A$8</c:f>
              <c:strCache>
                <c:ptCount val="1"/>
                <c:pt idx="0">
                  <c:v>France</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'G42'!$B$8:$U$8</c:f>
              <c:numCache>
                <c:formatCode>General</c:formatCode>
                <c:ptCount val="20"/>
                <c:pt idx="0">
                  <c:v>6.0947036480001127E-3</c:v>
                </c:pt>
                <c:pt idx="1">
                  <c:v>2.8746244478748302E-3</c:v>
                </c:pt>
                <c:pt idx="2">
                  <c:v>3.8372482786425636E-3</c:v>
                </c:pt>
                <c:pt idx="3">
                  <c:v>3.2487632074484772E-3</c:v>
                </c:pt>
                <c:pt idx="4">
                  <c:v>2.6096976235030888E-3</c:v>
                </c:pt>
                <c:pt idx="5">
                  <c:v>1.8459458186057768E-3</c:v>
                </c:pt>
                <c:pt idx="6">
                  <c:v>3.2055824688502509E-4</c:v>
                </c:pt>
                <c:pt idx="7">
                  <c:v>8.7491306652646059E-5</c:v>
                </c:pt>
                <c:pt idx="8">
                  <c:v>-1.0082889103584446E-3</c:v>
                </c:pt>
                <c:pt idx="9">
                  <c:v>-1.3987979878769567E-3</c:v>
                </c:pt>
                <c:pt idx="10">
                  <c:v>-8.0524550096043937E-4</c:v>
                </c:pt>
                <c:pt idx="11">
                  <c:v>-1.6877724700371582E-3</c:v>
                </c:pt>
                <c:pt idx="12">
                  <c:v>-2.4781391402776457E-3</c:v>
                </c:pt>
                <c:pt idx="13">
                  <c:v>-2.459063776417041E-3</c:v>
                </c:pt>
                <c:pt idx="14">
                  <c:v>-2.0880960524966071E-3</c:v>
                </c:pt>
                <c:pt idx="15">
                  <c:v>-2.5992374874691509E-3</c:v>
                </c:pt>
                <c:pt idx="16">
                  <c:v>-9.3431277114536899E-4</c:v>
                </c:pt>
                <c:pt idx="17">
                  <c:v>-1.6168957511950022E-3</c:v>
                </c:pt>
                <c:pt idx="18">
                  <c:v>-1.2614465959707769E-3</c:v>
                </c:pt>
                <c:pt idx="19">
                  <c:v>-1.1925880289474652E-3</c:v>
                </c:pt>
              </c:numCache>
            </c:numRef>
          </c:val>
          <c:extLst xmlns:c16r2="http://schemas.microsoft.com/office/drawing/2015/06/chart">
            <c:ext xmlns:c16="http://schemas.microsoft.com/office/drawing/2014/chart" uri="{C3380CC4-5D6E-409C-BE32-E72D297353CC}">
              <c16:uniqueId val="{00000006-3F61-4438-9024-8EF292FB5F81}"/>
            </c:ext>
          </c:extLst>
        </c:ser>
        <c:ser>
          <c:idx val="7"/>
          <c:order val="7"/>
          <c:tx>
            <c:strRef>
              <c:f>'G42'!$A$9</c:f>
              <c:strCache>
                <c:ptCount val="1"/>
                <c:pt idx="0">
                  <c:v>Italy</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'G42'!$B$9:$U$9</c:f>
              <c:numCache>
                <c:formatCode>General</c:formatCode>
                <c:ptCount val="20"/>
                <c:pt idx="0">
                  <c:v>1.3929008656012082E-3</c:v>
                </c:pt>
                <c:pt idx="1">
                  <c:v>-4.970798212996073E-4</c:v>
                </c:pt>
                <c:pt idx="2">
                  <c:v>2.5349669293114099E-4</c:v>
                </c:pt>
                <c:pt idx="3">
                  <c:v>-9.0199295786524817E-4</c:v>
                </c:pt>
                <c:pt idx="4">
                  <c:v>-1.4032265904233871E-3</c:v>
                </c:pt>
                <c:pt idx="5">
                  <c:v>-8.6664195499468384E-4</c:v>
                </c:pt>
                <c:pt idx="6">
                  <c:v>-1.5819453127783609E-3</c:v>
                </c:pt>
                <c:pt idx="7">
                  <c:v>-2.6018562367094052E-3</c:v>
                </c:pt>
                <c:pt idx="8">
                  <c:v>-2.3699728460661175E-3</c:v>
                </c:pt>
                <c:pt idx="9">
                  <c:v>-4.7604229664544653E-3</c:v>
                </c:pt>
                <c:pt idx="10">
                  <c:v>-3.1911843173770852E-3</c:v>
                </c:pt>
                <c:pt idx="11">
                  <c:v>-5.735844426332585E-3</c:v>
                </c:pt>
                <c:pt idx="12">
                  <c:v>-5.0259625405658735E-3</c:v>
                </c:pt>
                <c:pt idx="13">
                  <c:v>-5.9251971669868923E-4</c:v>
                </c:pt>
                <c:pt idx="14">
                  <c:v>1.5434653142731253E-3</c:v>
                </c:pt>
                <c:pt idx="15">
                  <c:v>2.9909270650304073E-3</c:v>
                </c:pt>
                <c:pt idx="16">
                  <c:v>2.2431285091197785E-3</c:v>
                </c:pt>
                <c:pt idx="17">
                  <c:v>3.8267518507331122E-3</c:v>
                </c:pt>
                <c:pt idx="18">
                  <c:v>4.1820133775714472E-3</c:v>
                </c:pt>
                <c:pt idx="19">
                  <c:v>3.894281595229635E-3</c:v>
                </c:pt>
              </c:numCache>
            </c:numRef>
          </c:val>
          <c:extLst xmlns:c16r2="http://schemas.microsoft.com/office/drawing/2015/06/chart">
            <c:ext xmlns:c16="http://schemas.microsoft.com/office/drawing/2014/chart" uri="{C3380CC4-5D6E-409C-BE32-E72D297353CC}">
              <c16:uniqueId val="{00000007-3F61-4438-9024-8EF292FB5F81}"/>
            </c:ext>
          </c:extLst>
        </c:ser>
        <c:ser>
          <c:idx val="8"/>
          <c:order val="8"/>
          <c:tx>
            <c:strRef>
              <c:f>'G42'!$A$10</c:f>
              <c:strCache>
                <c:ptCount val="1"/>
                <c:pt idx="0">
                  <c:v>Cyprus</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'G42'!$B$10:$U$10</c:f>
              <c:numCache>
                <c:formatCode>General</c:formatCode>
                <c:ptCount val="20"/>
                <c:pt idx="0">
                  <c:v>-3.1128588090845381E-5</c:v>
                </c:pt>
                <c:pt idx="1">
                  <c:v>-6.6479226590272897E-5</c:v>
                </c:pt>
                <c:pt idx="2">
                  <c:v>-3.2431391111124364E-5</c:v>
                </c:pt>
                <c:pt idx="3">
                  <c:v>-4.7025700361838027E-5</c:v>
                </c:pt>
                <c:pt idx="4">
                  <c:v>-2.6370437641002603E-5</c:v>
                </c:pt>
                <c:pt idx="5">
                  <c:v>-8.4653146655458601E-5</c:v>
                </c:pt>
                <c:pt idx="6">
                  <c:v>-9.5810987919535992E-5</c:v>
                </c:pt>
                <c:pt idx="7">
                  <c:v>-1.3756005183954484E-4</c:v>
                </c:pt>
                <c:pt idx="8">
                  <c:v>-2.0630008333956423E-4</c:v>
                </c:pt>
                <c:pt idx="9">
                  <c:v>-2.9729747999223684E-4</c:v>
                </c:pt>
                <c:pt idx="10">
                  <c:v>-2.2666338486438027E-4</c:v>
                </c:pt>
                <c:pt idx="11">
                  <c:v>-2.2806105715580228E-4</c:v>
                </c:pt>
                <c:pt idx="12">
                  <c:v>-8.0025865372692782E-5</c:v>
                </c:pt>
                <c:pt idx="13">
                  <c:v>-1.1260748273297056E-4</c:v>
                </c:pt>
                <c:pt idx="14">
                  <c:v>-9.6392921322028226E-5</c:v>
                </c:pt>
                <c:pt idx="15">
                  <c:v>-8.0641657952816269E-5</c:v>
                </c:pt>
                <c:pt idx="16">
                  <c:v>-3.4073734341946129E-5</c:v>
                </c:pt>
                <c:pt idx="17">
                  <c:v>-8.7541080367323657E-5</c:v>
                </c:pt>
                <c:pt idx="18">
                  <c:v>-1.4582350709991583E-4</c:v>
                </c:pt>
                <c:pt idx="19">
                  <c:v>-1.4707311202182699E-4</c:v>
                </c:pt>
              </c:numCache>
            </c:numRef>
          </c:val>
          <c:extLst xmlns:c16r2="http://schemas.microsoft.com/office/drawing/2015/06/chart">
            <c:ext xmlns:c16="http://schemas.microsoft.com/office/drawing/2014/chart" uri="{C3380CC4-5D6E-409C-BE32-E72D297353CC}">
              <c16:uniqueId val="{00000008-3F61-4438-9024-8EF292FB5F81}"/>
            </c:ext>
          </c:extLst>
        </c:ser>
        <c:ser>
          <c:idx val="9"/>
          <c:order val="9"/>
          <c:tx>
            <c:strRef>
              <c:f>'G42'!$A$11</c:f>
              <c:strCache>
                <c:ptCount val="1"/>
                <c:pt idx="0">
                  <c:v>Latvia</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'G42'!$B$11:$U$11</c:f>
              <c:numCache>
                <c:formatCode>General</c:formatCode>
                <c:ptCount val="20"/>
                <c:pt idx="0">
                  <c:v>-8.9493381885155394E-5</c:v>
                </c:pt>
                <c:pt idx="1">
                  <c:v>-5.5070073458129478E-5</c:v>
                </c:pt>
                <c:pt idx="2">
                  <c:v>-8.4598150630914025E-5</c:v>
                </c:pt>
                <c:pt idx="3">
                  <c:v>-7.9604942898554217E-5</c:v>
                </c:pt>
                <c:pt idx="4">
                  <c:v>-1.0392209820133976E-4</c:v>
                </c:pt>
                <c:pt idx="5">
                  <c:v>-1.7444581545124804E-4</c:v>
                </c:pt>
                <c:pt idx="6">
                  <c:v>-2.0083808504004833E-4</c:v>
                </c:pt>
                <c:pt idx="7">
                  <c:v>-4.1043921010743792E-4</c:v>
                </c:pt>
                <c:pt idx="8">
                  <c:v>-5.0731693455533368E-4</c:v>
                </c:pt>
                <c:pt idx="9">
                  <c:v>-3.2078496410241206E-4</c:v>
                </c:pt>
                <c:pt idx="10">
                  <c:v>1.5993767321225794E-4</c:v>
                </c:pt>
                <c:pt idx="11">
                  <c:v>3.9863262830654038E-5</c:v>
                </c:pt>
                <c:pt idx="12">
                  <c:v>-6.3650500921944944E-5</c:v>
                </c:pt>
                <c:pt idx="13">
                  <c:v>-8.3146934407238724E-5</c:v>
                </c:pt>
                <c:pt idx="14">
                  <c:v>-5.6076397906716985E-5</c:v>
                </c:pt>
                <c:pt idx="15">
                  <c:v>-4.0328495529171682E-5</c:v>
                </c:pt>
                <c:pt idx="16">
                  <c:v>-1.1033665741600307E-5</c:v>
                </c:pt>
                <c:pt idx="17">
                  <c:v>3.1732382747219993E-5</c:v>
                </c:pt>
                <c:pt idx="18">
                  <c:v>1.7350388121818889E-5</c:v>
                </c:pt>
                <c:pt idx="19">
                  <c:v>-1.8143766203985836E-7</c:v>
                </c:pt>
              </c:numCache>
            </c:numRef>
          </c:val>
          <c:extLst xmlns:c16r2="http://schemas.microsoft.com/office/drawing/2015/06/chart">
            <c:ext xmlns:c16="http://schemas.microsoft.com/office/drawing/2014/chart" uri="{C3380CC4-5D6E-409C-BE32-E72D297353CC}">
              <c16:uniqueId val="{00000009-3F61-4438-9024-8EF292FB5F81}"/>
            </c:ext>
          </c:extLst>
        </c:ser>
        <c:ser>
          <c:idx val="10"/>
          <c:order val="10"/>
          <c:tx>
            <c:strRef>
              <c:f>'G42'!$A$12</c:f>
              <c:strCache>
                <c:ptCount val="1"/>
                <c:pt idx="0">
                  <c:v>Lithuania</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'G42'!$B$12:$U$12</c:f>
              <c:numCache>
                <c:formatCode>General</c:formatCode>
                <c:ptCount val="20"/>
                <c:pt idx="0">
                  <c:v>-2.0341188482014849E-4</c:v>
                </c:pt>
                <c:pt idx="1">
                  <c:v>-1.1117690342907879E-4</c:v>
                </c:pt>
                <c:pt idx="2">
                  <c:v>-9.1457937302587245E-5</c:v>
                </c:pt>
                <c:pt idx="3">
                  <c:v>-1.0376497064994782E-4</c:v>
                </c:pt>
                <c:pt idx="4">
                  <c:v>-1.4411204766438343E-4</c:v>
                </c:pt>
                <c:pt idx="5">
                  <c:v>-1.6502856019284844E-4</c:v>
                </c:pt>
                <c:pt idx="6">
                  <c:v>-1.7459777632433741E-4</c:v>
                </c:pt>
                <c:pt idx="7">
                  <c:v>-2.7552722207066851E-4</c:v>
                </c:pt>
                <c:pt idx="8">
                  <c:v>-4.604055141626249E-4</c:v>
                </c:pt>
                <c:pt idx="9">
                  <c:v>-4.4614117586025279E-4</c:v>
                </c:pt>
                <c:pt idx="10">
                  <c:v>6.1833227544054388E-5</c:v>
                </c:pt>
                <c:pt idx="11">
                  <c:v>-9.2731056540121615E-6</c:v>
                </c:pt>
                <c:pt idx="12">
                  <c:v>-1.221289084209773E-4</c:v>
                </c:pt>
                <c:pt idx="13">
                  <c:v>-3.2072008346156191E-5</c:v>
                </c:pt>
                <c:pt idx="14">
                  <c:v>5.0072470608007815E-5</c:v>
                </c:pt>
                <c:pt idx="15">
                  <c:v>1.4298577574893326E-4</c:v>
                </c:pt>
                <c:pt idx="16">
                  <c:v>-7.1870576261311565E-5</c:v>
                </c:pt>
                <c:pt idx="17">
                  <c:v>-2.6386544232862353E-5</c:v>
                </c:pt>
                <c:pt idx="18">
                  <c:v>3.3562969499531201E-5</c:v>
                </c:pt>
                <c:pt idx="19">
                  <c:v>-3.132761348332914E-5</c:v>
                </c:pt>
              </c:numCache>
            </c:numRef>
          </c:val>
          <c:extLst xmlns:c16r2="http://schemas.microsoft.com/office/drawing/2015/06/chart">
            <c:ext xmlns:c16="http://schemas.microsoft.com/office/drawing/2014/chart" uri="{C3380CC4-5D6E-409C-BE32-E72D297353CC}">
              <c16:uniqueId val="{0000000A-3F61-4438-9024-8EF292FB5F81}"/>
            </c:ext>
          </c:extLst>
        </c:ser>
        <c:ser>
          <c:idx val="11"/>
          <c:order val="11"/>
          <c:tx>
            <c:strRef>
              <c:f>'G42'!$A$13</c:f>
              <c:strCache>
                <c:ptCount val="1"/>
                <c:pt idx="0">
                  <c:v>Luxembourg</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'G42'!$B$13:$U$13</c:f>
              <c:numCache>
                <c:formatCode>General</c:formatCode>
                <c:ptCount val="20"/>
                <c:pt idx="0">
                  <c:v>1.992693955496069E-4</c:v>
                </c:pt>
                <c:pt idx="1">
                  <c:v>3.0535402483129206E-4</c:v>
                </c:pt>
                <c:pt idx="2">
                  <c:v>3.4994338143108194E-4</c:v>
                </c:pt>
                <c:pt idx="3">
                  <c:v>3.1260081879583653E-4</c:v>
                </c:pt>
                <c:pt idx="4">
                  <c:v>1.7424896003163763E-4</c:v>
                </c:pt>
                <c:pt idx="5">
                  <c:v>2.6982999748635824E-4</c:v>
                </c:pt>
                <c:pt idx="6">
                  <c:v>3.9870289397992337E-4</c:v>
                </c:pt>
                <c:pt idx="7">
                  <c:v>1.4411544481172762E-4</c:v>
                </c:pt>
                <c:pt idx="8">
                  <c:v>3.9495434056706775E-4</c:v>
                </c:pt>
                <c:pt idx="9">
                  <c:v>2.8487205888008059E-4</c:v>
                </c:pt>
                <c:pt idx="10">
                  <c:v>-3.3482150017872598E-5</c:v>
                </c:pt>
                <c:pt idx="11">
                  <c:v>2.5910785155196963E-4</c:v>
                </c:pt>
                <c:pt idx="12">
                  <c:v>1.0576904523256406E-4</c:v>
                </c:pt>
                <c:pt idx="13">
                  <c:v>-2.3581753346690449E-6</c:v>
                </c:pt>
                <c:pt idx="14">
                  <c:v>-6.2254703598341242E-5</c:v>
                </c:pt>
                <c:pt idx="15">
                  <c:v>-4.799639908243407E-5</c:v>
                </c:pt>
                <c:pt idx="16">
                  <c:v>9.2928624638587398E-5</c:v>
                </c:pt>
                <c:pt idx="17">
                  <c:v>9.6635524846359176E-5</c:v>
                </c:pt>
                <c:pt idx="18">
                  <c:v>2.184772692449713E-4</c:v>
                </c:pt>
                <c:pt idx="19">
                  <c:v>2.0976063078991466E-4</c:v>
                </c:pt>
              </c:numCache>
            </c:numRef>
          </c:val>
          <c:extLst xmlns:c16r2="http://schemas.microsoft.com/office/drawing/2015/06/chart">
            <c:ext xmlns:c16="http://schemas.microsoft.com/office/drawing/2014/chart" uri="{C3380CC4-5D6E-409C-BE32-E72D297353CC}">
              <c16:uniqueId val="{0000000B-3F61-4438-9024-8EF292FB5F81}"/>
            </c:ext>
          </c:extLst>
        </c:ser>
        <c:ser>
          <c:idx val="12"/>
          <c:order val="12"/>
          <c:tx>
            <c:strRef>
              <c:f>'G42'!$A$14</c:f>
              <c:strCache>
                <c:ptCount val="1"/>
                <c:pt idx="0">
                  <c:v>Malta</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'G42'!$B$14:$U$14</c:f>
              <c:numCache>
                <c:formatCode>General</c:formatCode>
                <c:ptCount val="20"/>
                <c:pt idx="0">
                  <c:v>-1.8850185409047606E-5</c:v>
                </c:pt>
                <c:pt idx="1">
                  <c:v>-7.0707419557117915E-5</c:v>
                </c:pt>
                <c:pt idx="2">
                  <c:v>-2.1087249578193608E-5</c:v>
                </c:pt>
                <c:pt idx="3">
                  <c:v>1.3748692702783307E-5</c:v>
                </c:pt>
                <c:pt idx="4">
                  <c:v>-1.7413515153912347E-5</c:v>
                </c:pt>
                <c:pt idx="5">
                  <c:v>-2.2056005037265337E-5</c:v>
                </c:pt>
                <c:pt idx="6">
                  <c:v>-3.9541795333666587E-5</c:v>
                </c:pt>
                <c:pt idx="7">
                  <c:v>-4.8005394137597985E-5</c:v>
                </c:pt>
                <c:pt idx="8">
                  <c:v>-1.171513819095747E-5</c:v>
                </c:pt>
                <c:pt idx="9">
                  <c:v>-6.6874834753713606E-6</c:v>
                </c:pt>
                <c:pt idx="10">
                  <c:v>-4.3441032620220882E-5</c:v>
                </c:pt>
                <c:pt idx="11">
                  <c:v>-3.2175944133722723E-5</c:v>
                </c:pt>
                <c:pt idx="12">
                  <c:v>-1.3996444667510961E-6</c:v>
                </c:pt>
                <c:pt idx="13">
                  <c:v>1.2391717840586651E-5</c:v>
                </c:pt>
                <c:pt idx="14">
                  <c:v>2.0479973779175345E-5</c:v>
                </c:pt>
                <c:pt idx="15">
                  <c:v>7.3125495409475042E-5</c:v>
                </c:pt>
                <c:pt idx="16">
                  <c:v>4.0281117876357935E-5</c:v>
                </c:pt>
                <c:pt idx="17">
                  <c:v>6.572684276045978E-5</c:v>
                </c:pt>
                <c:pt idx="18">
                  <c:v>1.3669749083070081E-4</c:v>
                </c:pt>
                <c:pt idx="19">
                  <c:v>1.2683807927388522E-4</c:v>
                </c:pt>
              </c:numCache>
            </c:numRef>
          </c:val>
          <c:extLst xmlns:c16r2="http://schemas.microsoft.com/office/drawing/2015/06/chart">
            <c:ext xmlns:c16="http://schemas.microsoft.com/office/drawing/2014/chart" uri="{C3380CC4-5D6E-409C-BE32-E72D297353CC}">
              <c16:uniqueId val="{0000000C-3F61-4438-9024-8EF292FB5F81}"/>
            </c:ext>
          </c:extLst>
        </c:ser>
        <c:ser>
          <c:idx val="13"/>
          <c:order val="13"/>
          <c:tx>
            <c:strRef>
              <c:f>'G42'!$A$15</c:f>
              <c:strCache>
                <c:ptCount val="1"/>
                <c:pt idx="0">
                  <c:v>Netherlands</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'G42'!$B$15:$U$15</c:f>
              <c:numCache>
                <c:formatCode>General</c:formatCode>
                <c:ptCount val="20"/>
                <c:pt idx="0">
                  <c:v>3.2365644867987748E-3</c:v>
                </c:pt>
                <c:pt idx="1">
                  <c:v>4.0684013049864529E-3</c:v>
                </c:pt>
                <c:pt idx="2">
                  <c:v>2.8220933583271096E-3</c:v>
                </c:pt>
                <c:pt idx="3">
                  <c:v>3.2243382384281511E-3</c:v>
                </c:pt>
                <c:pt idx="4">
                  <c:v>3.9901947384798145E-3</c:v>
                </c:pt>
                <c:pt idx="5">
                  <c:v>4.2601195125668758E-3</c:v>
                </c:pt>
                <c:pt idx="6">
                  <c:v>3.3806407824619402E-3</c:v>
                </c:pt>
                <c:pt idx="7">
                  <c:v>4.8770098384665712E-3</c:v>
                </c:pt>
                <c:pt idx="8">
                  <c:v>3.5157772063964549E-3</c:v>
                </c:pt>
                <c:pt idx="9">
                  <c:v>2.8596506676035745E-3</c:v>
                </c:pt>
                <c:pt idx="10">
                  <c:v>3.7712868180499494E-3</c:v>
                </c:pt>
                <c:pt idx="11">
                  <c:v>4.7096243678280119E-3</c:v>
                </c:pt>
                <c:pt idx="12">
                  <c:v>5.7274823587116089E-3</c:v>
                </c:pt>
                <c:pt idx="13">
                  <c:v>6.7936190936183785E-3</c:v>
                </c:pt>
                <c:pt idx="14">
                  <c:v>6.688061579854878E-3</c:v>
                </c:pt>
                <c:pt idx="15">
                  <c:v>6.2803080026841316E-3</c:v>
                </c:pt>
                <c:pt idx="16">
                  <c:v>4.1259842820192058E-3</c:v>
                </c:pt>
                <c:pt idx="17">
                  <c:v>5.274076499465462E-3</c:v>
                </c:pt>
                <c:pt idx="18">
                  <c:v>6.8933041092804044E-3</c:v>
                </c:pt>
                <c:pt idx="19">
                  <c:v>6.7038168801312244E-3</c:v>
                </c:pt>
              </c:numCache>
            </c:numRef>
          </c:val>
          <c:extLst xmlns:c16r2="http://schemas.microsoft.com/office/drawing/2015/06/chart">
            <c:ext xmlns:c16="http://schemas.microsoft.com/office/drawing/2014/chart" uri="{C3380CC4-5D6E-409C-BE32-E72D297353CC}">
              <c16:uniqueId val="{0000000D-3F61-4438-9024-8EF292FB5F81}"/>
            </c:ext>
          </c:extLst>
        </c:ser>
        <c:ser>
          <c:idx val="14"/>
          <c:order val="14"/>
          <c:tx>
            <c:strRef>
              <c:f>'G42'!$A$16</c:f>
              <c:strCache>
                <c:ptCount val="1"/>
                <c:pt idx="0">
                  <c:v>Austria</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'G42'!$B$16:$U$16</c:f>
              <c:numCache>
                <c:formatCode>General</c:formatCode>
                <c:ptCount val="20"/>
                <c:pt idx="0">
                  <c:v>-7.2141158743981081E-4</c:v>
                </c:pt>
                <c:pt idx="1">
                  <c:v>-2.0935542235428703E-4</c:v>
                </c:pt>
                <c:pt idx="2">
                  <c:v>-2.5241247851832521E-4</c:v>
                </c:pt>
                <c:pt idx="3">
                  <c:v>6.17820409840832E-4</c:v>
                </c:pt>
                <c:pt idx="4">
                  <c:v>4.5180991289031489E-4</c:v>
                </c:pt>
                <c:pt idx="5">
                  <c:v>5.5722228570214999E-4</c:v>
                </c:pt>
                <c:pt idx="6">
                  <c:v>6.0809855836712907E-4</c:v>
                </c:pt>
                <c:pt idx="7">
                  <c:v>8.4177362129063003E-4</c:v>
                </c:pt>
                <c:pt idx="8">
                  <c:v>1.006816025186319E-3</c:v>
                </c:pt>
                <c:pt idx="9">
                  <c:v>1.2863351307701055E-3</c:v>
                </c:pt>
                <c:pt idx="10">
                  <c:v>7.2961729159249224E-4</c:v>
                </c:pt>
                <c:pt idx="11">
                  <c:v>1.0318170244290655E-3</c:v>
                </c:pt>
                <c:pt idx="12">
                  <c:v>6.827358216132198E-4</c:v>
                </c:pt>
                <c:pt idx="13">
                  <c:v>6.1895118188483441E-4</c:v>
                </c:pt>
                <c:pt idx="14">
                  <c:v>6.1210004342254092E-4</c:v>
                </c:pt>
                <c:pt idx="15">
                  <c:v>8.0775757619396232E-4</c:v>
                </c:pt>
                <c:pt idx="16">
                  <c:v>6.0528511645619126E-4</c:v>
                </c:pt>
                <c:pt idx="17">
                  <c:v>8.5837613752841682E-4</c:v>
                </c:pt>
                <c:pt idx="18">
                  <c:v>6.8087288030973636E-4</c:v>
                </c:pt>
                <c:pt idx="19">
                  <c:v>6.7249158706002342E-4</c:v>
                </c:pt>
              </c:numCache>
            </c:numRef>
          </c:val>
          <c:extLst xmlns:c16r2="http://schemas.microsoft.com/office/drawing/2015/06/chart">
            <c:ext xmlns:c16="http://schemas.microsoft.com/office/drawing/2014/chart" uri="{C3380CC4-5D6E-409C-BE32-E72D297353CC}">
              <c16:uniqueId val="{0000000E-3F61-4438-9024-8EF292FB5F81}"/>
            </c:ext>
          </c:extLst>
        </c:ser>
        <c:ser>
          <c:idx val="15"/>
          <c:order val="15"/>
          <c:tx>
            <c:strRef>
              <c:f>'G42'!$A$17</c:f>
              <c:strCache>
                <c:ptCount val="1"/>
                <c:pt idx="0">
                  <c:v>Portugal</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'G42'!$B$17:$U$17</c:f>
              <c:numCache>
                <c:formatCode>General</c:formatCode>
                <c:ptCount val="20"/>
                <c:pt idx="0">
                  <c:v>-1.584431168440172E-3</c:v>
                </c:pt>
                <c:pt idx="1">
                  <c:v>-2.000538748692899E-3</c:v>
                </c:pt>
                <c:pt idx="2">
                  <c:v>-1.8907152241374112E-3</c:v>
                </c:pt>
                <c:pt idx="3">
                  <c:v>-1.639578949515988E-3</c:v>
                </c:pt>
                <c:pt idx="4">
                  <c:v>-1.380490599118846E-3</c:v>
                </c:pt>
                <c:pt idx="5">
                  <c:v>-1.6409254171533539E-3</c:v>
                </c:pt>
                <c:pt idx="6">
                  <c:v>-1.9131708160831375E-3</c:v>
                </c:pt>
                <c:pt idx="7">
                  <c:v>-1.9930044887241116E-3</c:v>
                </c:pt>
                <c:pt idx="8">
                  <c:v>-1.8690523101078389E-3</c:v>
                </c:pt>
                <c:pt idx="9">
                  <c:v>-2.3360090242545918E-3</c:v>
                </c:pt>
                <c:pt idx="10">
                  <c:v>-1.899331662910522E-3</c:v>
                </c:pt>
                <c:pt idx="11">
                  <c:v>-1.9411237747696247E-3</c:v>
                </c:pt>
                <c:pt idx="12">
                  <c:v>-9.8006523516319319E-4</c:v>
                </c:pt>
                <c:pt idx="13">
                  <c:v>-3.4547602570514791E-4</c:v>
                </c:pt>
                <c:pt idx="14">
                  <c:v>1.2573717112110381E-4</c:v>
                </c:pt>
                <c:pt idx="15">
                  <c:v>-4.3100159994223969E-5</c:v>
                </c:pt>
                <c:pt idx="16">
                  <c:v>-1.513034893952113E-4</c:v>
                </c:pt>
                <c:pt idx="17">
                  <c:v>2.3640121790871869E-5</c:v>
                </c:pt>
                <c:pt idx="18">
                  <c:v>3.6140657738570792E-5</c:v>
                </c:pt>
                <c:pt idx="19">
                  <c:v>6.224088396677302E-6</c:v>
                </c:pt>
              </c:numCache>
            </c:numRef>
          </c:val>
          <c:extLst xmlns:c16r2="http://schemas.microsoft.com/office/drawing/2015/06/chart">
            <c:ext xmlns:c16="http://schemas.microsoft.com/office/drawing/2014/chart" uri="{C3380CC4-5D6E-409C-BE32-E72D297353CC}">
              <c16:uniqueId val="{0000000F-3F61-4438-9024-8EF292FB5F81}"/>
            </c:ext>
          </c:extLst>
        </c:ser>
        <c:ser>
          <c:idx val="16"/>
          <c:order val="16"/>
          <c:tx>
            <c:strRef>
              <c:f>'G42'!$A$18</c:f>
              <c:strCache>
                <c:ptCount val="1"/>
                <c:pt idx="0">
                  <c:v>Slovenia</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'G42'!$B$18:$U$18</c:f>
              <c:numCache>
                <c:formatCode>General</c:formatCode>
                <c:ptCount val="20"/>
                <c:pt idx="0">
                  <c:v>-1.2056056617223941E-4</c:v>
                </c:pt>
                <c:pt idx="1">
                  <c:v>-1.1025843881378463E-4</c:v>
                </c:pt>
                <c:pt idx="2">
                  <c:v>-3.7554568524212496E-5</c:v>
                </c:pt>
                <c:pt idx="3">
                  <c:v>1.8374678815843252E-7</c:v>
                </c:pt>
                <c:pt idx="4">
                  <c:v>-4.8340485849827487E-5</c:v>
                </c:pt>
                <c:pt idx="5">
                  <c:v>-1.0844185357887245E-4</c:v>
                </c:pt>
                <c:pt idx="6">
                  <c:v>-7.8085611245558707E-5</c:v>
                </c:pt>
                <c:pt idx="7">
                  <c:v>-7.1486858525505109E-5</c:v>
                </c:pt>
                <c:pt idx="8">
                  <c:v>-1.6244318535159555E-4</c:v>
                </c:pt>
                <c:pt idx="9">
                  <c:v>-2.126694063510504E-4</c:v>
                </c:pt>
                <c:pt idx="10">
                  <c:v>-3.6864142070539894E-5</c:v>
                </c:pt>
                <c:pt idx="11">
                  <c:v>-2.9165584770704207E-5</c:v>
                </c:pt>
                <c:pt idx="12">
                  <c:v>-1.5011670168859334E-5</c:v>
                </c:pt>
                <c:pt idx="13">
                  <c:v>6.1940208093899798E-5</c:v>
                </c:pt>
                <c:pt idx="14">
                  <c:v>1.1616064621127737E-4</c:v>
                </c:pt>
                <c:pt idx="15">
                  <c:v>2.1411994615462787E-4</c:v>
                </c:pt>
                <c:pt idx="16">
                  <c:v>1.6476787457282124E-4</c:v>
                </c:pt>
                <c:pt idx="17">
                  <c:v>2.0307572902414595E-4</c:v>
                </c:pt>
                <c:pt idx="18">
                  <c:v>2.7396522111890887E-4</c:v>
                </c:pt>
                <c:pt idx="19">
                  <c:v>2.9476248537174834E-4</c:v>
                </c:pt>
              </c:numCache>
            </c:numRef>
          </c:val>
          <c:extLst xmlns:c16r2="http://schemas.microsoft.com/office/drawing/2015/06/chart">
            <c:ext xmlns:c16="http://schemas.microsoft.com/office/drawing/2014/chart" uri="{C3380CC4-5D6E-409C-BE32-E72D297353CC}">
              <c16:uniqueId val="{00000010-3F61-4438-9024-8EF292FB5F81}"/>
            </c:ext>
          </c:extLst>
        </c:ser>
        <c:ser>
          <c:idx val="17"/>
          <c:order val="17"/>
          <c:tx>
            <c:strRef>
              <c:f>'G42'!$A$19</c:f>
              <c:strCache>
                <c:ptCount val="1"/>
                <c:pt idx="0">
                  <c:v>Slovakia</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'G42'!$B$19:$U$19</c:f>
              <c:numCache>
                <c:formatCode>General</c:formatCode>
                <c:ptCount val="20"/>
                <c:pt idx="0">
                  <c:v>-1.717650512284838E-4</c:v>
                </c:pt>
                <c:pt idx="1">
                  <c:v>-1.1487496799289966E-4</c:v>
                </c:pt>
                <c:pt idx="2">
                  <c:v>-3.296080354419506E-4</c:v>
                </c:pt>
                <c:pt idx="3">
                  <c:v>-3.6578422451135175E-4</c:v>
                </c:pt>
                <c:pt idx="4">
                  <c:v>-3.3762618572958476E-4</c:v>
                </c:pt>
                <c:pt idx="5">
                  <c:v>-3.7764896327436052E-4</c:v>
                </c:pt>
                <c:pt idx="6">
                  <c:v>-5.0891171811057005E-4</c:v>
                </c:pt>
                <c:pt idx="7">
                  <c:v>-5.2129937501454917E-4</c:v>
                </c:pt>
                <c:pt idx="8">
                  <c:v>-3.7570630277491637E-4</c:v>
                </c:pt>
                <c:pt idx="9">
                  <c:v>-4.6534226159408948E-4</c:v>
                </c:pt>
                <c:pt idx="10">
                  <c:v>-2.3499050272350716E-4</c:v>
                </c:pt>
                <c:pt idx="11">
                  <c:v>-3.3067769320256868E-4</c:v>
                </c:pt>
                <c:pt idx="12">
                  <c:v>-3.9689544380072558E-4</c:v>
                </c:pt>
                <c:pt idx="13">
                  <c:v>3.0192169284350706E-5</c:v>
                </c:pt>
                <c:pt idx="14">
                  <c:v>1.126158358250836E-4</c:v>
                </c:pt>
                <c:pt idx="15">
                  <c:v>7.2860936221646043E-5</c:v>
                </c:pt>
                <c:pt idx="16">
                  <c:v>-1.7099416825783274E-4</c:v>
                </c:pt>
                <c:pt idx="17">
                  <c:v>-8.87990218043438E-5</c:v>
                </c:pt>
                <c:pt idx="18">
                  <c:v>-1.811651751317866E-5</c:v>
                </c:pt>
                <c:pt idx="19">
                  <c:v>2.8915112448147007E-6</c:v>
                </c:pt>
              </c:numCache>
            </c:numRef>
          </c:val>
          <c:extLst xmlns:c16r2="http://schemas.microsoft.com/office/drawing/2015/06/chart">
            <c:ext xmlns:c16="http://schemas.microsoft.com/office/drawing/2014/chart" uri="{C3380CC4-5D6E-409C-BE32-E72D297353CC}">
              <c16:uniqueId val="{00000011-3F61-4438-9024-8EF292FB5F81}"/>
            </c:ext>
          </c:extLst>
        </c:ser>
        <c:ser>
          <c:idx val="18"/>
          <c:order val="18"/>
          <c:tx>
            <c:strRef>
              <c:f>'G42'!$A$20</c:f>
              <c:strCache>
                <c:ptCount val="1"/>
                <c:pt idx="0">
                  <c:v>Finland</c:v>
                </c:pt>
              </c:strCache>
            </c:strRef>
          </c:tx>
          <c:invertIfNegative val="0"/>
          <c:cat>
            <c:numRef>
              <c:f>'G42'!$B$1:$U$1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'G42'!$B$20:$U$20</c:f>
              <c:numCache>
                <c:formatCode>General</c:formatCode>
                <c:ptCount val="20"/>
                <c:pt idx="0">
                  <c:v>1.2905222373880427E-3</c:v>
                </c:pt>
                <c:pt idx="1">
                  <c:v>1.4456580126927323E-3</c:v>
                </c:pt>
                <c:pt idx="2">
                  <c:v>1.5805515840534531E-3</c:v>
                </c:pt>
                <c:pt idx="3">
                  <c:v>1.5861166294811454E-3</c:v>
                </c:pt>
                <c:pt idx="4">
                  <c:v>9.2191303992647457E-4</c:v>
                </c:pt>
                <c:pt idx="5">
                  <c:v>1.1324925825918438E-3</c:v>
                </c:pt>
                <c:pt idx="6">
                  <c:v>6.1417904576361779E-4</c:v>
                </c:pt>
                <c:pt idx="7">
                  <c:v>7.6993612473644473E-4</c:v>
                </c:pt>
                <c:pt idx="8">
                  <c:v>8.1306597203999371E-4</c:v>
                </c:pt>
                <c:pt idx="9">
                  <c:v>5.4826563502342505E-4</c:v>
                </c:pt>
                <c:pt idx="10">
                  <c:v>3.9671713900882381E-4</c:v>
                </c:pt>
                <c:pt idx="11">
                  <c:v>2.8171065734232089E-4</c:v>
                </c:pt>
                <c:pt idx="12">
                  <c:v>-2.9391054179833448E-4</c:v>
                </c:pt>
                <c:pt idx="13">
                  <c:v>-3.8256888013473149E-4</c:v>
                </c:pt>
                <c:pt idx="14">
                  <c:v>-3.8234160443686798E-4</c:v>
                </c:pt>
                <c:pt idx="15">
                  <c:v>-2.6427160329909835E-4</c:v>
                </c:pt>
                <c:pt idx="16">
                  <c:v>-1.6242313118680372E-4</c:v>
                </c:pt>
                <c:pt idx="17">
                  <c:v>-1.2948525254071467E-4</c:v>
                </c:pt>
                <c:pt idx="18">
                  <c:v>1.2377516264605807E-4</c:v>
                </c:pt>
                <c:pt idx="19">
                  <c:v>1.4623948293013254E-4</c:v>
                </c:pt>
              </c:numCache>
            </c:numRef>
          </c:val>
          <c:extLst xmlns:c16r2="http://schemas.microsoft.com/office/drawing/2015/06/chart">
            <c:ext xmlns:c16="http://schemas.microsoft.com/office/drawing/2014/chart" uri="{C3380CC4-5D6E-409C-BE32-E72D297353CC}">
              <c16:uniqueId val="{00000012-3F61-4438-9024-8EF292FB5F81}"/>
            </c:ext>
          </c:extLst>
        </c:ser>
        <c:dLbls>
          <c:showLegendKey val="0"/>
          <c:showVal val="0"/>
          <c:showCatName val="0"/>
          <c:showSerName val="0"/>
          <c:showPercent val="0"/>
          <c:showBubbleSize val="0"/>
        </c:dLbls>
        <c:gapWidth val="150"/>
        <c:overlap val="100"/>
        <c:axId val="126170624"/>
        <c:axId val="126172160"/>
      </c:barChart>
      <c:catAx>
        <c:axId val="126170624"/>
        <c:scaling>
          <c:orientation val="minMax"/>
        </c:scaling>
        <c:delete val="0"/>
        <c:axPos val="b"/>
        <c:numFmt formatCode="General" sourceLinked="1"/>
        <c:majorTickMark val="out"/>
        <c:minorTickMark val="none"/>
        <c:tickLblPos val="nextTo"/>
        <c:crossAx val="126172160"/>
        <c:crosses val="autoZero"/>
        <c:auto val="1"/>
        <c:lblAlgn val="ctr"/>
        <c:lblOffset val="100"/>
        <c:noMultiLvlLbl val="0"/>
      </c:catAx>
      <c:valAx>
        <c:axId val="126172160"/>
        <c:scaling>
          <c:orientation val="minMax"/>
        </c:scaling>
        <c:delete val="0"/>
        <c:axPos val="l"/>
        <c:majorGridlines>
          <c:spPr>
            <a:ln w="3175"/>
          </c:spPr>
        </c:majorGridlines>
        <c:numFmt formatCode="0%" sourceLinked="0"/>
        <c:majorTickMark val="out"/>
        <c:minorTickMark val="none"/>
        <c:tickLblPos val="nextTo"/>
        <c:crossAx val="126170624"/>
        <c:crosses val="autoZero"/>
        <c:crossBetween val="between"/>
      </c:valAx>
    </c:plotArea>
    <c:legend>
      <c:legendPos val="r"/>
      <c:overlay val="0"/>
    </c:legend>
    <c:plotVisOnly val="1"/>
    <c:dispBlanksAs val="gap"/>
    <c:showDLblsOverMax val="0"/>
  </c:chart>
  <c:spPr>
    <a:ln>
      <a:noFill/>
    </a:ln>
  </c:spPr>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Germany</a:t>
            </a:r>
          </a:p>
        </c:rich>
      </c:tx>
      <c:overlay val="0"/>
    </c:title>
    <c:autoTitleDeleted val="0"/>
    <c:plotArea>
      <c:layout>
        <c:manualLayout>
          <c:layoutTarget val="inner"/>
          <c:xMode val="edge"/>
          <c:yMode val="edge"/>
          <c:x val="4.5163577293971073E-2"/>
          <c:y val="0.13423323171861756"/>
          <c:w val="0.93981186718335941"/>
          <c:h val="0.8383543522864958"/>
        </c:manualLayout>
      </c:layout>
      <c:barChart>
        <c:barDir val="col"/>
        <c:grouping val="stacked"/>
        <c:varyColors val="0"/>
        <c:ser>
          <c:idx val="1"/>
          <c:order val="1"/>
          <c:tx>
            <c:strRef>
              <c:f>'G43'!$B$3</c:f>
              <c:strCache>
                <c:ptCount val="1"/>
                <c:pt idx="0">
                  <c:v>Goods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'G43'!$C$3:$U$3</c:f>
              <c:numCache>
                <c:formatCode>0\.0%</c:formatCode>
                <c:ptCount val="19"/>
                <c:pt idx="0">
                  <c:v>3.2939928712564411E-2</c:v>
                </c:pt>
                <c:pt idx="1">
                  <c:v>3.0267708648321741E-2</c:v>
                </c:pt>
                <c:pt idx="2">
                  <c:v>4.6458701286785788E-2</c:v>
                </c:pt>
                <c:pt idx="3">
                  <c:v>6.4320664104757633E-2</c:v>
                </c:pt>
                <c:pt idx="4">
                  <c:v>5.8565457100645021E-2</c:v>
                </c:pt>
                <c:pt idx="5">
                  <c:v>6.7455584818243472E-2</c:v>
                </c:pt>
                <c:pt idx="6">
                  <c:v>6.8239267056665762E-2</c:v>
                </c:pt>
                <c:pt idx="7">
                  <c:v>6.7458894808315059E-2</c:v>
                </c:pt>
                <c:pt idx="8">
                  <c:v>8.0370280475722478E-2</c:v>
                </c:pt>
                <c:pt idx="9">
                  <c:v>7.2029558034773233E-2</c:v>
                </c:pt>
                <c:pt idx="10">
                  <c:v>5.7378428471556081E-2</c:v>
                </c:pt>
                <c:pt idx="11">
                  <c:v>6.2459012581102757E-2</c:v>
                </c:pt>
                <c:pt idx="12">
                  <c:v>6.045828524075883E-2</c:v>
                </c:pt>
                <c:pt idx="13">
                  <c:v>7.2654862123222613E-2</c:v>
                </c:pt>
                <c:pt idx="14">
                  <c:v>7.5245555932971012E-2</c:v>
                </c:pt>
                <c:pt idx="15">
                  <c:v>7.7651186453367091E-2</c:v>
                </c:pt>
                <c:pt idx="16">
                  <c:v>8.5649718255347895E-2</c:v>
                </c:pt>
                <c:pt idx="17">
                  <c:v>8.4816520294327083E-2</c:v>
                </c:pt>
                <c:pt idx="18">
                  <c:v>8.203634654933574E-2</c:v>
                </c:pt>
              </c:numCache>
            </c:numRef>
          </c:val>
          <c:extLst xmlns:c16r2="http://schemas.microsoft.com/office/drawing/2015/06/chart">
            <c:ext xmlns:c16="http://schemas.microsoft.com/office/drawing/2014/chart" uri="{C3380CC4-5D6E-409C-BE32-E72D297353CC}">
              <c16:uniqueId val="{00000000-4FEF-4564-BAD3-E323BAC9327C}"/>
            </c:ext>
          </c:extLst>
        </c:ser>
        <c:ser>
          <c:idx val="2"/>
          <c:order val="2"/>
          <c:tx>
            <c:strRef>
              <c:f>'G43'!$B$4</c:f>
              <c:strCache>
                <c:ptCount val="1"/>
                <c:pt idx="0">
                  <c:v>Primary income</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'G43'!$C$4:$U$4</c:f>
              <c:numCache>
                <c:formatCode>0\.0%</c:formatCode>
                <c:ptCount val="19"/>
                <c:pt idx="0">
                  <c:v>-8.3481848824144746E-3</c:v>
                </c:pt>
                <c:pt idx="1">
                  <c:v>-6.0113962806168731E-3</c:v>
                </c:pt>
                <c:pt idx="2">
                  <c:v>-7.8886161891873301E-3</c:v>
                </c:pt>
                <c:pt idx="3">
                  <c:v>-1.1585169896211001E-2</c:v>
                </c:pt>
                <c:pt idx="4">
                  <c:v>-8.521764981442111E-3</c:v>
                </c:pt>
                <c:pt idx="5">
                  <c:v>7.4257251323427082E-3</c:v>
                </c:pt>
                <c:pt idx="6">
                  <c:v>9.0857331606442812E-3</c:v>
                </c:pt>
                <c:pt idx="7">
                  <c:v>1.7320380236080641E-2</c:v>
                </c:pt>
                <c:pt idx="8">
                  <c:v>1.445629727482165E-2</c:v>
                </c:pt>
                <c:pt idx="9">
                  <c:v>9.6516430238822049E-3</c:v>
                </c:pt>
                <c:pt idx="10">
                  <c:v>2.225640983953046E-2</c:v>
                </c:pt>
                <c:pt idx="11">
                  <c:v>1.9637527809430792E-2</c:v>
                </c:pt>
                <c:pt idx="12">
                  <c:v>2.5242682529817401E-2</c:v>
                </c:pt>
                <c:pt idx="13">
                  <c:v>2.3514099468505509E-2</c:v>
                </c:pt>
                <c:pt idx="14">
                  <c:v>2.20947265625E-2</c:v>
                </c:pt>
                <c:pt idx="15">
                  <c:v>1.924324250746106E-2</c:v>
                </c:pt>
                <c:pt idx="16">
                  <c:v>2.2048240981875189E-2</c:v>
                </c:pt>
                <c:pt idx="17">
                  <c:v>1.9191708204763042E-2</c:v>
                </c:pt>
                <c:pt idx="18">
                  <c:v>2.0551727925695842E-2</c:v>
                </c:pt>
              </c:numCache>
            </c:numRef>
          </c:val>
          <c:extLst xmlns:c16r2="http://schemas.microsoft.com/office/drawing/2015/06/chart">
            <c:ext xmlns:c16="http://schemas.microsoft.com/office/drawing/2014/chart" uri="{C3380CC4-5D6E-409C-BE32-E72D297353CC}">
              <c16:uniqueId val="{00000001-4FEF-4564-BAD3-E323BAC9327C}"/>
            </c:ext>
          </c:extLst>
        </c:ser>
        <c:ser>
          <c:idx val="3"/>
          <c:order val="3"/>
          <c:tx>
            <c:strRef>
              <c:f>'G43'!$B$5</c:f>
              <c:strCache>
                <c:ptCount val="1"/>
                <c:pt idx="0">
                  <c:v>Secondary income</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'G43'!$C$5:$U$5</c:f>
              <c:numCache>
                <c:formatCode>0\.0%</c:formatCode>
                <c:ptCount val="19"/>
                <c:pt idx="0">
                  <c:v>-1.293101778311573E-2</c:v>
                </c:pt>
                <c:pt idx="1">
                  <c:v>-1.4174005896583009E-2</c:v>
                </c:pt>
                <c:pt idx="2">
                  <c:v>-1.3375232240750511E-2</c:v>
                </c:pt>
                <c:pt idx="3">
                  <c:v>-1.3313779540033221E-2</c:v>
                </c:pt>
                <c:pt idx="4">
                  <c:v>-1.398463118446182E-2</c:v>
                </c:pt>
                <c:pt idx="5">
                  <c:v>-1.326025490835102E-2</c:v>
                </c:pt>
                <c:pt idx="6">
                  <c:v>-1.372747581339152E-2</c:v>
                </c:pt>
                <c:pt idx="7">
                  <c:v>-1.349587381176225E-2</c:v>
                </c:pt>
                <c:pt idx="8">
                  <c:v>-1.345042037537352E-2</c:v>
                </c:pt>
                <c:pt idx="9">
                  <c:v>-1.3451404123759629E-2</c:v>
                </c:pt>
                <c:pt idx="10">
                  <c:v>-1.424390719755475E-2</c:v>
                </c:pt>
                <c:pt idx="11">
                  <c:v>-1.54570048758556E-2</c:v>
                </c:pt>
                <c:pt idx="12">
                  <c:v>-1.295133031459943E-2</c:v>
                </c:pt>
                <c:pt idx="13">
                  <c:v>-1.410055614771631E-2</c:v>
                </c:pt>
                <c:pt idx="14">
                  <c:v>-1.5440302309782611E-2</c:v>
                </c:pt>
                <c:pt idx="15">
                  <c:v>-1.4048914615512879E-2</c:v>
                </c:pt>
                <c:pt idx="16">
                  <c:v>-1.313376147150082E-2</c:v>
                </c:pt>
                <c:pt idx="17">
                  <c:v>-1.262093520056967E-2</c:v>
                </c:pt>
                <c:pt idx="18">
                  <c:v>-1.6513086832614259E-2</c:v>
                </c:pt>
              </c:numCache>
            </c:numRef>
          </c:val>
          <c:extLst xmlns:c16r2="http://schemas.microsoft.com/office/drawing/2015/06/chart">
            <c:ext xmlns:c16="http://schemas.microsoft.com/office/drawing/2014/chart" uri="{C3380CC4-5D6E-409C-BE32-E72D297353CC}">
              <c16:uniqueId val="{00000002-4FEF-4564-BAD3-E323BAC9327C}"/>
            </c:ext>
          </c:extLst>
        </c:ser>
        <c:ser>
          <c:idx val="4"/>
          <c:order val="4"/>
          <c:tx>
            <c:strRef>
              <c:f>'G43'!$B$6</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'G43'!$C$6:$U$6</c:f>
              <c:numCache>
                <c:formatCode>0\.0%</c:formatCode>
                <c:ptCount val="19"/>
                <c:pt idx="0">
                  <c:v>-2.5812153732904582E-2</c:v>
                </c:pt>
                <c:pt idx="1">
                  <c:v>-2.7578810099788329E-2</c:v>
                </c:pt>
                <c:pt idx="2">
                  <c:v>-2.8824460398651278E-2</c:v>
                </c:pt>
                <c:pt idx="3">
                  <c:v>-2.0568146327553199E-2</c:v>
                </c:pt>
                <c:pt idx="4">
                  <c:v>-2.1938849050484668E-2</c:v>
                </c:pt>
                <c:pt idx="5">
                  <c:v>-1.704908791431415E-2</c:v>
                </c:pt>
                <c:pt idx="6">
                  <c:v>-1.764601062211521E-2</c:v>
                </c:pt>
                <c:pt idx="7">
                  <c:v>-1.447404157526376E-2</c:v>
                </c:pt>
                <c:pt idx="8">
                  <c:v>-1.387855468858799E-2</c:v>
                </c:pt>
                <c:pt idx="9">
                  <c:v>-1.228305760928119E-2</c:v>
                </c:pt>
                <c:pt idx="10">
                  <c:v>-7.9864893426764439E-3</c:v>
                </c:pt>
                <c:pt idx="11">
                  <c:v>-1.0480764013239999E-2</c:v>
                </c:pt>
                <c:pt idx="12">
                  <c:v>-1.1680576518985471E-2</c:v>
                </c:pt>
                <c:pt idx="13">
                  <c:v>-1.1882853683119071E-2</c:v>
                </c:pt>
                <c:pt idx="14">
                  <c:v>-1.4640299479166671E-2</c:v>
                </c:pt>
                <c:pt idx="15">
                  <c:v>-8.3322273607410353E-3</c:v>
                </c:pt>
                <c:pt idx="16">
                  <c:v>-5.5466633430200137E-3</c:v>
                </c:pt>
                <c:pt idx="17">
                  <c:v>-6.3131576865258334E-3</c:v>
                </c:pt>
                <c:pt idx="18">
                  <c:v>-6.3694947732002172E-3</c:v>
                </c:pt>
              </c:numCache>
            </c:numRef>
          </c:val>
          <c:extLst xmlns:c16r2="http://schemas.microsoft.com/office/drawing/2015/06/chart">
            <c:ext xmlns:c16="http://schemas.microsoft.com/office/drawing/2014/chart" uri="{C3380CC4-5D6E-409C-BE32-E72D297353CC}">
              <c16:uniqueId val="{00000003-4FEF-4564-BAD3-E323BAC9327C}"/>
            </c:ext>
          </c:extLst>
        </c:ser>
        <c:dLbls>
          <c:showLegendKey val="0"/>
          <c:showVal val="0"/>
          <c:showCatName val="0"/>
          <c:showSerName val="0"/>
          <c:showPercent val="0"/>
          <c:showBubbleSize val="0"/>
        </c:dLbls>
        <c:gapWidth val="150"/>
        <c:overlap val="100"/>
        <c:axId val="138810496"/>
        <c:axId val="138812032"/>
      </c:barChart>
      <c:lineChart>
        <c:grouping val="standard"/>
        <c:varyColors val="0"/>
        <c:ser>
          <c:idx val="0"/>
          <c:order val="0"/>
          <c:tx>
            <c:strRef>
              <c:f>'G43'!$B$2</c:f>
              <c:strCache>
                <c:ptCount val="1"/>
                <c:pt idx="0">
                  <c:v>Current account balance</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'G43'!$C$2:$U$2</c:f>
              <c:numCache>
                <c:formatCode>0\.0%</c:formatCode>
                <c:ptCount val="19"/>
                <c:pt idx="0">
                  <c:v>-1.4151427685870377E-2</c:v>
                </c:pt>
                <c:pt idx="1">
                  <c:v>-1.749650362866647E-2</c:v>
                </c:pt>
                <c:pt idx="2">
                  <c:v>-3.6296075418033279E-3</c:v>
                </c:pt>
                <c:pt idx="3">
                  <c:v>1.8853568340960209E-2</c:v>
                </c:pt>
                <c:pt idx="4">
                  <c:v>1.4120211884256426E-2</c:v>
                </c:pt>
                <c:pt idx="5">
                  <c:v>4.4571967127921018E-2</c:v>
                </c:pt>
                <c:pt idx="6">
                  <c:v>4.5951513781803302E-2</c:v>
                </c:pt>
                <c:pt idx="7">
                  <c:v>5.680935965736969E-2</c:v>
                </c:pt>
                <c:pt idx="8">
                  <c:v>6.7497602686582614E-2</c:v>
                </c:pt>
                <c:pt idx="9">
                  <c:v>5.5946739325614621E-2</c:v>
                </c:pt>
                <c:pt idx="10">
                  <c:v>5.7404441770855352E-2</c:v>
                </c:pt>
                <c:pt idx="11">
                  <c:v>5.6158771501437943E-2</c:v>
                </c:pt>
                <c:pt idx="12">
                  <c:v>6.1069060936991333E-2</c:v>
                </c:pt>
                <c:pt idx="13">
                  <c:v>7.0185551760892737E-2</c:v>
                </c:pt>
                <c:pt idx="14">
                  <c:v>6.7259680706521732E-2</c:v>
                </c:pt>
                <c:pt idx="15">
                  <c:v>7.4513286984574226E-2</c:v>
                </c:pt>
                <c:pt idx="16">
                  <c:v>8.9017534422702257E-2</c:v>
                </c:pt>
                <c:pt idx="17">
                  <c:v>8.5074135611994617E-2</c:v>
                </c:pt>
                <c:pt idx="18">
                  <c:v>7.9705492869217118E-2</c:v>
                </c:pt>
              </c:numCache>
            </c:numRef>
          </c:val>
          <c:smooth val="0"/>
          <c:extLst xmlns:c16r2="http://schemas.microsoft.com/office/drawing/2015/06/chart">
            <c:ext xmlns:c16="http://schemas.microsoft.com/office/drawing/2014/chart" uri="{C3380CC4-5D6E-409C-BE32-E72D297353CC}">
              <c16:uniqueId val="{00000004-4FEF-4564-BAD3-E323BAC9327C}"/>
            </c:ext>
          </c:extLst>
        </c:ser>
        <c:dLbls>
          <c:showLegendKey val="0"/>
          <c:showVal val="0"/>
          <c:showCatName val="0"/>
          <c:showSerName val="0"/>
          <c:showPercent val="0"/>
          <c:showBubbleSize val="0"/>
        </c:dLbls>
        <c:marker val="1"/>
        <c:smooth val="0"/>
        <c:axId val="138810496"/>
        <c:axId val="138812032"/>
      </c:lineChart>
      <c:catAx>
        <c:axId val="138810496"/>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38812032"/>
        <c:crosses val="autoZero"/>
        <c:auto val="1"/>
        <c:lblAlgn val="ctr"/>
        <c:lblOffset val="100"/>
        <c:noMultiLvlLbl val="0"/>
      </c:catAx>
      <c:valAx>
        <c:axId val="138812032"/>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38810496"/>
        <c:crosses val="autoZero"/>
        <c:crossBetween val="between"/>
      </c:valAx>
    </c:plotArea>
    <c:legend>
      <c:legendPos val="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Belgium</a:t>
            </a:r>
          </a:p>
        </c:rich>
      </c:tx>
      <c:layout/>
      <c:overlay val="0"/>
    </c:title>
    <c:autoTitleDeleted val="0"/>
    <c:plotArea>
      <c:layout/>
      <c:barChart>
        <c:barDir val="col"/>
        <c:grouping val="stacked"/>
        <c:varyColors val="0"/>
        <c:ser>
          <c:idx val="1"/>
          <c:order val="1"/>
          <c:tx>
            <c:strRef>
              <c:f>'G43'!$B$8</c:f>
              <c:strCache>
                <c:ptCount val="1"/>
                <c:pt idx="0">
                  <c:v>Goods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'G43'!$C$8:$U$8</c:f>
              <c:numCache>
                <c:formatCode>0\.0%</c:formatCode>
                <c:ptCount val="19"/>
                <c:pt idx="4">
                  <c:v>2.9462932069990962E-2</c:v>
                </c:pt>
                <c:pt idx="5">
                  <c:v>2.5187237957248278E-2</c:v>
                </c:pt>
                <c:pt idx="6">
                  <c:v>1.128833623131827E-2</c:v>
                </c:pt>
                <c:pt idx="7">
                  <c:v>8.2207271673083605E-3</c:v>
                </c:pt>
                <c:pt idx="8">
                  <c:v>9.0698770714726044E-3</c:v>
                </c:pt>
                <c:pt idx="9">
                  <c:v>-2.816989718580637E-2</c:v>
                </c:pt>
                <c:pt idx="10">
                  <c:v>-9.6822906975177273E-3</c:v>
                </c:pt>
                <c:pt idx="11">
                  <c:v>-9.3864566057838862E-3</c:v>
                </c:pt>
                <c:pt idx="12">
                  <c:v>-2.5655073524233182E-2</c:v>
                </c:pt>
                <c:pt idx="13">
                  <c:v>-2.4849025845412692E-2</c:v>
                </c:pt>
                <c:pt idx="14">
                  <c:v>-1.6875677665126002E-2</c:v>
                </c:pt>
                <c:pt idx="15">
                  <c:v>-1.3252130913657191E-2</c:v>
                </c:pt>
                <c:pt idx="16">
                  <c:v>-2.3089451308021072E-3</c:v>
                </c:pt>
                <c:pt idx="17">
                  <c:v>1.083218751552712E-4</c:v>
                </c:pt>
                <c:pt idx="18">
                  <c:v>8.6777895733966754E-4</c:v>
                </c:pt>
              </c:numCache>
            </c:numRef>
          </c:val>
          <c:extLst xmlns:c16r2="http://schemas.microsoft.com/office/drawing/2015/06/chart">
            <c:ext xmlns:c16="http://schemas.microsoft.com/office/drawing/2014/chart" uri="{C3380CC4-5D6E-409C-BE32-E72D297353CC}">
              <c16:uniqueId val="{00000000-BED0-44F9-9A65-103819A2F6A7}"/>
            </c:ext>
          </c:extLst>
        </c:ser>
        <c:ser>
          <c:idx val="2"/>
          <c:order val="2"/>
          <c:tx>
            <c:strRef>
              <c:f>'G43'!$B$9</c:f>
              <c:strCache>
                <c:ptCount val="1"/>
                <c:pt idx="0">
                  <c:v>Primary income</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'G43'!$C$9:$U$9</c:f>
              <c:numCache>
                <c:formatCode>0\.0%</c:formatCode>
                <c:ptCount val="19"/>
                <c:pt idx="4">
                  <c:v>1.9106520212357571E-2</c:v>
                </c:pt>
                <c:pt idx="5">
                  <c:v>1.346318914481833E-2</c:v>
                </c:pt>
                <c:pt idx="6">
                  <c:v>1.1511142901905989E-2</c:v>
                </c:pt>
                <c:pt idx="7">
                  <c:v>1.1694959409126441E-2</c:v>
                </c:pt>
                <c:pt idx="8">
                  <c:v>1.3377234652065129E-2</c:v>
                </c:pt>
                <c:pt idx="9">
                  <c:v>1.9569803248491311E-2</c:v>
                </c:pt>
                <c:pt idx="10">
                  <c:v>-5.1665643579884351E-3</c:v>
                </c:pt>
                <c:pt idx="11">
                  <c:v>1.869348302727605E-2</c:v>
                </c:pt>
                <c:pt idx="12">
                  <c:v>1.08729398588206E-2</c:v>
                </c:pt>
                <c:pt idx="13">
                  <c:v>2.2959994074840239E-2</c:v>
                </c:pt>
                <c:pt idx="14">
                  <c:v>1.3870629490049189E-2</c:v>
                </c:pt>
                <c:pt idx="15">
                  <c:v>7.0584718408464569E-3</c:v>
                </c:pt>
                <c:pt idx="16">
                  <c:v>-5.4353882215088583E-3</c:v>
                </c:pt>
                <c:pt idx="17">
                  <c:v>9.9138064000802535E-4</c:v>
                </c:pt>
                <c:pt idx="18">
                  <c:v>1.209651979640676E-2</c:v>
                </c:pt>
              </c:numCache>
            </c:numRef>
          </c:val>
          <c:extLst xmlns:c16r2="http://schemas.microsoft.com/office/drawing/2015/06/chart">
            <c:ext xmlns:c16="http://schemas.microsoft.com/office/drawing/2014/chart" uri="{C3380CC4-5D6E-409C-BE32-E72D297353CC}">
              <c16:uniqueId val="{00000001-BED0-44F9-9A65-103819A2F6A7}"/>
            </c:ext>
          </c:extLst>
        </c:ser>
        <c:ser>
          <c:idx val="3"/>
          <c:order val="3"/>
          <c:tx>
            <c:strRef>
              <c:f>'G43'!$B$10</c:f>
              <c:strCache>
                <c:ptCount val="1"/>
                <c:pt idx="0">
                  <c:v>Secondary income</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'G43'!$C$10:$U$10</c:f>
              <c:numCache>
                <c:formatCode>0\.0%</c:formatCode>
                <c:ptCount val="19"/>
                <c:pt idx="4">
                  <c:v>-1.9064416662391451E-2</c:v>
                </c:pt>
                <c:pt idx="5">
                  <c:v>-1.6273934521282792E-2</c:v>
                </c:pt>
                <c:pt idx="6">
                  <c:v>-1.5143148470146479E-2</c:v>
                </c:pt>
                <c:pt idx="7">
                  <c:v>-1.444336517765606E-2</c:v>
                </c:pt>
                <c:pt idx="8">
                  <c:v>-1.122935779816514E-2</c:v>
                </c:pt>
                <c:pt idx="9">
                  <c:v>-1.6174955001314731E-2</c:v>
                </c:pt>
                <c:pt idx="10">
                  <c:v>-1.627095046147856E-2</c:v>
                </c:pt>
                <c:pt idx="11">
                  <c:v>-1.3908499166667809E-2</c:v>
                </c:pt>
                <c:pt idx="12">
                  <c:v>-1.5064376403135481E-2</c:v>
                </c:pt>
                <c:pt idx="13">
                  <c:v>-1.5494189549886571E-2</c:v>
                </c:pt>
                <c:pt idx="14">
                  <c:v>-1.757405188053825E-2</c:v>
                </c:pt>
                <c:pt idx="15">
                  <c:v>-1.5954045949052031E-2</c:v>
                </c:pt>
                <c:pt idx="16">
                  <c:v>-1.644484735415325E-2</c:v>
                </c:pt>
                <c:pt idx="17">
                  <c:v>-1.796730233553737E-2</c:v>
                </c:pt>
                <c:pt idx="18">
                  <c:v>-1.4770463355243421E-2</c:v>
                </c:pt>
              </c:numCache>
            </c:numRef>
          </c:val>
          <c:extLst xmlns:c16r2="http://schemas.microsoft.com/office/drawing/2015/06/chart">
            <c:ext xmlns:c16="http://schemas.microsoft.com/office/drawing/2014/chart" uri="{C3380CC4-5D6E-409C-BE32-E72D297353CC}">
              <c16:uniqueId val="{00000002-BED0-44F9-9A65-103819A2F6A7}"/>
            </c:ext>
          </c:extLst>
        </c:ser>
        <c:ser>
          <c:idx val="4"/>
          <c:order val="4"/>
          <c:tx>
            <c:strRef>
              <c:f>'G43'!$B$11</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'G43'!$C$11:$U$11</c:f>
              <c:numCache>
                <c:formatCode>0\.0%</c:formatCode>
                <c:ptCount val="19"/>
                <c:pt idx="4">
                  <c:v>5.7798621197191454E-3</c:v>
                </c:pt>
                <c:pt idx="5">
                  <c:v>1.031231545695703E-2</c:v>
                </c:pt>
                <c:pt idx="6">
                  <c:v>1.3180908743010811E-2</c:v>
                </c:pt>
                <c:pt idx="7">
                  <c:v>1.372641637949429E-2</c:v>
                </c:pt>
                <c:pt idx="8">
                  <c:v>8.2842948834173404E-3</c:v>
                </c:pt>
                <c:pt idx="9">
                  <c:v>1.479103183898817E-2</c:v>
                </c:pt>
                <c:pt idx="10">
                  <c:v>2.0353740497979968E-2</c:v>
                </c:pt>
                <c:pt idx="11">
                  <c:v>2.2234973657938022E-2</c:v>
                </c:pt>
                <c:pt idx="12">
                  <c:v>1.9118648252482221E-2</c:v>
                </c:pt>
                <c:pt idx="13">
                  <c:v>1.6851608554423601E-2</c:v>
                </c:pt>
                <c:pt idx="14">
                  <c:v>1.739818392118261E-2</c:v>
                </c:pt>
                <c:pt idx="15">
                  <c:v>1.344458924642815E-2</c:v>
                </c:pt>
                <c:pt idx="16">
                  <c:v>1.3970456207656161E-2</c:v>
                </c:pt>
                <c:pt idx="17">
                  <c:v>1.082983269215418E-2</c:v>
                </c:pt>
                <c:pt idx="18">
                  <c:v>9.0786533437163114E-3</c:v>
                </c:pt>
              </c:numCache>
            </c:numRef>
          </c:val>
          <c:extLst xmlns:c16r2="http://schemas.microsoft.com/office/drawing/2015/06/chart">
            <c:ext xmlns:c16="http://schemas.microsoft.com/office/drawing/2014/chart" uri="{C3380CC4-5D6E-409C-BE32-E72D297353CC}">
              <c16:uniqueId val="{00000003-BED0-44F9-9A65-103819A2F6A7}"/>
            </c:ext>
          </c:extLst>
        </c:ser>
        <c:dLbls>
          <c:showLegendKey val="0"/>
          <c:showVal val="0"/>
          <c:showCatName val="0"/>
          <c:showSerName val="0"/>
          <c:showPercent val="0"/>
          <c:showBubbleSize val="0"/>
        </c:dLbls>
        <c:gapWidth val="150"/>
        <c:overlap val="100"/>
        <c:axId val="138863360"/>
        <c:axId val="138864896"/>
      </c:barChart>
      <c:lineChart>
        <c:grouping val="standard"/>
        <c:varyColors val="0"/>
        <c:ser>
          <c:idx val="0"/>
          <c:order val="0"/>
          <c:tx>
            <c:strRef>
              <c:f>'G43'!$B$7</c:f>
              <c:strCache>
                <c:ptCount val="1"/>
                <c:pt idx="0">
                  <c:v>Current account balance</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'G43'!$C$7:$U$7</c:f>
              <c:numCache>
                <c:formatCode>0\.0%</c:formatCode>
                <c:ptCount val="19"/>
                <c:pt idx="4">
                  <c:v>3.5284897739676226E-2</c:v>
                </c:pt>
                <c:pt idx="5">
                  <c:v>3.2688808037740845E-2</c:v>
                </c:pt>
                <c:pt idx="6">
                  <c:v>2.083723940608859E-2</c:v>
                </c:pt>
                <c:pt idx="7">
                  <c:v>1.919873777827303E-2</c:v>
                </c:pt>
                <c:pt idx="8">
                  <c:v>1.9502048808789935E-2</c:v>
                </c:pt>
                <c:pt idx="9">
                  <c:v>-9.9840170996416192E-3</c:v>
                </c:pt>
                <c:pt idx="10">
                  <c:v>-1.0766065019004754E-2</c:v>
                </c:pt>
                <c:pt idx="11">
                  <c:v>1.7633500912762376E-2</c:v>
                </c:pt>
                <c:pt idx="12">
                  <c:v>-1.0727861816065842E-2</c:v>
                </c:pt>
                <c:pt idx="13">
                  <c:v>-5.3161276603542335E-4</c:v>
                </c:pt>
                <c:pt idx="14">
                  <c:v>-3.1809161344324537E-3</c:v>
                </c:pt>
                <c:pt idx="15">
                  <c:v>-8.7031157754346149E-3</c:v>
                </c:pt>
                <c:pt idx="16">
                  <c:v>-1.0218724498808058E-2</c:v>
                </c:pt>
                <c:pt idx="17">
                  <c:v>-6.0377671282198942E-3</c:v>
                </c:pt>
                <c:pt idx="18">
                  <c:v>7.2724887422193178E-3</c:v>
                </c:pt>
              </c:numCache>
            </c:numRef>
          </c:val>
          <c:smooth val="0"/>
          <c:extLst xmlns:c16r2="http://schemas.microsoft.com/office/drawing/2015/06/chart">
            <c:ext xmlns:c16="http://schemas.microsoft.com/office/drawing/2014/chart" uri="{C3380CC4-5D6E-409C-BE32-E72D297353CC}">
              <c16:uniqueId val="{00000004-BED0-44F9-9A65-103819A2F6A7}"/>
            </c:ext>
          </c:extLst>
        </c:ser>
        <c:dLbls>
          <c:showLegendKey val="0"/>
          <c:showVal val="0"/>
          <c:showCatName val="0"/>
          <c:showSerName val="0"/>
          <c:showPercent val="0"/>
          <c:showBubbleSize val="0"/>
        </c:dLbls>
        <c:marker val="1"/>
        <c:smooth val="0"/>
        <c:axId val="138863360"/>
        <c:axId val="138864896"/>
      </c:lineChart>
      <c:catAx>
        <c:axId val="13886336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38864896"/>
        <c:crosses val="autoZero"/>
        <c:auto val="1"/>
        <c:lblAlgn val="ctr"/>
        <c:lblOffset val="100"/>
        <c:noMultiLvlLbl val="0"/>
      </c:catAx>
      <c:valAx>
        <c:axId val="138864896"/>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38863360"/>
        <c:crosses val="autoZero"/>
        <c:crossBetween val="between"/>
      </c:valAx>
    </c:plotArea>
    <c:legend>
      <c:legendPos val="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Spain</a:t>
            </a:r>
          </a:p>
        </c:rich>
      </c:tx>
      <c:overlay val="0"/>
    </c:title>
    <c:autoTitleDeleted val="0"/>
    <c:plotArea>
      <c:layout/>
      <c:barChart>
        <c:barDir val="col"/>
        <c:grouping val="stacked"/>
        <c:varyColors val="0"/>
        <c:ser>
          <c:idx val="1"/>
          <c:order val="1"/>
          <c:tx>
            <c:strRef>
              <c:f>'G43'!$B$13</c:f>
              <c:strCache>
                <c:ptCount val="1"/>
                <c:pt idx="0">
                  <c:v>Goods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'G43'!$C$13:$U$13</c:f>
              <c:numCache>
                <c:formatCode>0\.0%</c:formatCode>
                <c:ptCount val="19"/>
                <c:pt idx="0">
                  <c:v>-5.2011051359882619E-2</c:v>
                </c:pt>
                <c:pt idx="1">
                  <c:v>-6.3707543520309481E-2</c:v>
                </c:pt>
                <c:pt idx="2">
                  <c:v>-5.7375830560034757E-2</c:v>
                </c:pt>
                <c:pt idx="3">
                  <c:v>-5.1546267923682207E-2</c:v>
                </c:pt>
                <c:pt idx="4">
                  <c:v>-5.2585528804986362E-2</c:v>
                </c:pt>
                <c:pt idx="5">
                  <c:v>-6.504724756796916E-2</c:v>
                </c:pt>
                <c:pt idx="6">
                  <c:v>-7.6385769520915234E-2</c:v>
                </c:pt>
                <c:pt idx="7">
                  <c:v>-8.5763124842505853E-2</c:v>
                </c:pt>
                <c:pt idx="8">
                  <c:v>-8.6269796550170377E-2</c:v>
                </c:pt>
                <c:pt idx="9">
                  <c:v>-7.7975318596161164E-2</c:v>
                </c:pt>
                <c:pt idx="10">
                  <c:v>-3.8433736279623217E-2</c:v>
                </c:pt>
                <c:pt idx="11">
                  <c:v>-4.4224675859325491E-2</c:v>
                </c:pt>
                <c:pt idx="12">
                  <c:v>-4.154798593861081E-2</c:v>
                </c:pt>
                <c:pt idx="13">
                  <c:v>-2.8130003894923618E-2</c:v>
                </c:pt>
                <c:pt idx="14">
                  <c:v>-1.366003277783898E-2</c:v>
                </c:pt>
                <c:pt idx="15">
                  <c:v>-2.1407373147559309E-2</c:v>
                </c:pt>
                <c:pt idx="16">
                  <c:v>-1.9968274962656029E-2</c:v>
                </c:pt>
                <c:pt idx="17">
                  <c:v>-1.3646565833261079E-2</c:v>
                </c:pt>
                <c:pt idx="18">
                  <c:v>-1.872815241799199E-2</c:v>
                </c:pt>
              </c:numCache>
            </c:numRef>
          </c:val>
          <c:extLst xmlns:c16r2="http://schemas.microsoft.com/office/drawing/2015/06/chart">
            <c:ext xmlns:c16="http://schemas.microsoft.com/office/drawing/2014/chart" uri="{C3380CC4-5D6E-409C-BE32-E72D297353CC}">
              <c16:uniqueId val="{00000000-0EDF-4334-A890-1A3A3196BFAF}"/>
            </c:ext>
          </c:extLst>
        </c:ser>
        <c:ser>
          <c:idx val="2"/>
          <c:order val="2"/>
          <c:tx>
            <c:strRef>
              <c:f>'G43'!$B$14</c:f>
              <c:strCache>
                <c:ptCount val="1"/>
                <c:pt idx="0">
                  <c:v>Primary income</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'G43'!$C$14:$U$14</c:f>
              <c:numCache>
                <c:formatCode>0\.0%</c:formatCode>
                <c:ptCount val="19"/>
                <c:pt idx="0">
                  <c:v>-9.6043182414742318E-3</c:v>
                </c:pt>
                <c:pt idx="1">
                  <c:v>-6.6413926499032886E-3</c:v>
                </c:pt>
                <c:pt idx="2">
                  <c:v>-1.3003053487494431E-2</c:v>
                </c:pt>
                <c:pt idx="3">
                  <c:v>-1.0532665677282969E-2</c:v>
                </c:pt>
                <c:pt idx="4">
                  <c:v>-7.6219208634526157E-3</c:v>
                </c:pt>
                <c:pt idx="5">
                  <c:v>-8.7216456548489703E-3</c:v>
                </c:pt>
                <c:pt idx="6">
                  <c:v>-1.4277332290240559E-2</c:v>
                </c:pt>
                <c:pt idx="7">
                  <c:v>-1.6836743804899731E-2</c:v>
                </c:pt>
                <c:pt idx="8">
                  <c:v>-2.4497435712388979E-2</c:v>
                </c:pt>
                <c:pt idx="9">
                  <c:v>-2.7313489663822261E-2</c:v>
                </c:pt>
                <c:pt idx="10">
                  <c:v>-1.8186333930153509E-2</c:v>
                </c:pt>
                <c:pt idx="11">
                  <c:v>-1.3998066488734291E-2</c:v>
                </c:pt>
                <c:pt idx="12">
                  <c:v>-1.7150747022978211E-2</c:v>
                </c:pt>
                <c:pt idx="13">
                  <c:v>-6.740622129898107E-3</c:v>
                </c:pt>
                <c:pt idx="14">
                  <c:v>-5.1584635948573303E-3</c:v>
                </c:pt>
                <c:pt idx="15">
                  <c:v>-3.2481547859937181E-3</c:v>
                </c:pt>
                <c:pt idx="16">
                  <c:v>-2.6804419306951299E-3</c:v>
                </c:pt>
                <c:pt idx="17">
                  <c:v>9.4391652059498915E-4</c:v>
                </c:pt>
                <c:pt idx="18">
                  <c:v>-1.0365946194823201E-3</c:v>
                </c:pt>
              </c:numCache>
            </c:numRef>
          </c:val>
          <c:extLst xmlns:c16r2="http://schemas.microsoft.com/office/drawing/2015/06/chart">
            <c:ext xmlns:c16="http://schemas.microsoft.com/office/drawing/2014/chart" uri="{C3380CC4-5D6E-409C-BE32-E72D297353CC}">
              <c16:uniqueId val="{00000001-0EDF-4334-A890-1A3A3196BFAF}"/>
            </c:ext>
          </c:extLst>
        </c:ser>
        <c:ser>
          <c:idx val="3"/>
          <c:order val="3"/>
          <c:tx>
            <c:strRef>
              <c:f>'G43'!$B$15</c:f>
              <c:strCache>
                <c:ptCount val="1"/>
                <c:pt idx="0">
                  <c:v>Secondary income</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'G43'!$C$15:$U$15</c:f>
              <c:numCache>
                <c:formatCode>0\.0%</c:formatCode>
                <c:ptCount val="19"/>
                <c:pt idx="0">
                  <c:v>-3.8279299228020109E-3</c:v>
                </c:pt>
                <c:pt idx="1">
                  <c:v>-7.1381044487427462E-3</c:v>
                </c:pt>
                <c:pt idx="2">
                  <c:v>-7.4107112224242634E-3</c:v>
                </c:pt>
                <c:pt idx="3">
                  <c:v>-6.8811992184580574E-3</c:v>
                </c:pt>
                <c:pt idx="4">
                  <c:v>-9.4191210147957869E-3</c:v>
                </c:pt>
                <c:pt idx="5">
                  <c:v>-8.9828422836711469E-3</c:v>
                </c:pt>
                <c:pt idx="6">
                  <c:v>-1.1036294040401219E-2</c:v>
                </c:pt>
                <c:pt idx="7">
                  <c:v>-1.415413492808346E-2</c:v>
                </c:pt>
                <c:pt idx="8">
                  <c:v>-1.2313021658816051E-2</c:v>
                </c:pt>
                <c:pt idx="9">
                  <c:v>-1.393177898721136E-2</c:v>
                </c:pt>
                <c:pt idx="10">
                  <c:v>-1.3562831077649639E-2</c:v>
                </c:pt>
                <c:pt idx="11">
                  <c:v>-1.237632235055762E-2</c:v>
                </c:pt>
                <c:pt idx="12">
                  <c:v>-1.2885247218690469E-2</c:v>
                </c:pt>
                <c:pt idx="13">
                  <c:v>-1.0957718440299479E-2</c:v>
                </c:pt>
                <c:pt idx="14">
                  <c:v>-1.2567113161540539E-2</c:v>
                </c:pt>
                <c:pt idx="15">
                  <c:v>-1.068200651365362E-2</c:v>
                </c:pt>
                <c:pt idx="16">
                  <c:v>-9.6858481360384396E-3</c:v>
                </c:pt>
                <c:pt idx="17">
                  <c:v>-1.0526993241521961E-2</c:v>
                </c:pt>
                <c:pt idx="18">
                  <c:v>-9.3542161278346667E-3</c:v>
                </c:pt>
              </c:numCache>
            </c:numRef>
          </c:val>
          <c:extLst xmlns:c16r2="http://schemas.microsoft.com/office/drawing/2015/06/chart">
            <c:ext xmlns:c16="http://schemas.microsoft.com/office/drawing/2014/chart" uri="{C3380CC4-5D6E-409C-BE32-E72D297353CC}">
              <c16:uniqueId val="{00000002-0EDF-4334-A890-1A3A3196BFAF}"/>
            </c:ext>
          </c:extLst>
        </c:ser>
        <c:ser>
          <c:idx val="4"/>
          <c:order val="4"/>
          <c:tx>
            <c:strRef>
              <c:f>'G43'!$B$16</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'G43'!$C$16:$U$16</c:f>
              <c:numCache>
                <c:formatCode>0\.0%</c:formatCode>
                <c:ptCount val="19"/>
                <c:pt idx="0">
                  <c:v>3.2465893565039483E-2</c:v>
                </c:pt>
                <c:pt idx="1">
                  <c:v>3.3482398452611223E-2</c:v>
                </c:pt>
                <c:pt idx="2">
                  <c:v>3.3881417184158463E-2</c:v>
                </c:pt>
                <c:pt idx="3">
                  <c:v>3.1573974226198738E-2</c:v>
                </c:pt>
                <c:pt idx="4">
                  <c:v>3.079012087540076E-2</c:v>
                </c:pt>
                <c:pt idx="5">
                  <c:v>2.6887000534002E-2</c:v>
                </c:pt>
                <c:pt idx="6">
                  <c:v>2.6762207086869709E-2</c:v>
                </c:pt>
                <c:pt idx="7">
                  <c:v>2.684989890612258E-2</c:v>
                </c:pt>
                <c:pt idx="8">
                  <c:v>2.6599568655643419E-2</c:v>
                </c:pt>
                <c:pt idx="9">
                  <c:v>2.671683576339896E-2</c:v>
                </c:pt>
                <c:pt idx="10">
                  <c:v>2.737680853193359E-2</c:v>
                </c:pt>
                <c:pt idx="11">
                  <c:v>3.1384865880002027E-2</c:v>
                </c:pt>
                <c:pt idx="12">
                  <c:v>3.978517425865221E-2</c:v>
                </c:pt>
                <c:pt idx="13">
                  <c:v>4.3516394743295682E-2</c:v>
                </c:pt>
                <c:pt idx="14">
                  <c:v>4.6587039201788451E-2</c:v>
                </c:pt>
                <c:pt idx="15">
                  <c:v>4.6147694205160822E-2</c:v>
                </c:pt>
                <c:pt idx="16">
                  <c:v>4.3947038611127809E-2</c:v>
                </c:pt>
                <c:pt idx="17">
                  <c:v>4.5796040735003492E-2</c:v>
                </c:pt>
                <c:pt idx="18">
                  <c:v>4.7559887132079648E-2</c:v>
                </c:pt>
              </c:numCache>
            </c:numRef>
          </c:val>
          <c:extLst xmlns:c16r2="http://schemas.microsoft.com/office/drawing/2015/06/chart">
            <c:ext xmlns:c16="http://schemas.microsoft.com/office/drawing/2014/chart" uri="{C3380CC4-5D6E-409C-BE32-E72D297353CC}">
              <c16:uniqueId val="{00000003-0EDF-4334-A890-1A3A3196BFAF}"/>
            </c:ext>
          </c:extLst>
        </c:ser>
        <c:dLbls>
          <c:showLegendKey val="0"/>
          <c:showVal val="0"/>
          <c:showCatName val="0"/>
          <c:showSerName val="0"/>
          <c:showPercent val="0"/>
          <c:showBubbleSize val="0"/>
        </c:dLbls>
        <c:gapWidth val="150"/>
        <c:overlap val="100"/>
        <c:axId val="144073088"/>
        <c:axId val="144074624"/>
      </c:barChart>
      <c:lineChart>
        <c:grouping val="standard"/>
        <c:varyColors val="0"/>
        <c:ser>
          <c:idx val="0"/>
          <c:order val="0"/>
          <c:tx>
            <c:strRef>
              <c:f>'G43'!$B$12</c:f>
              <c:strCache>
                <c:ptCount val="1"/>
                <c:pt idx="0">
                  <c:v>Current account balance</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'G43'!$C$12:$U$12</c:f>
              <c:numCache>
                <c:formatCode>0\.0%</c:formatCode>
                <c:ptCount val="19"/>
                <c:pt idx="0">
                  <c:v>-3.2977405959119382E-2</c:v>
                </c:pt>
                <c:pt idx="1">
                  <c:v>-4.4004642166344296E-2</c:v>
                </c:pt>
                <c:pt idx="2">
                  <c:v>-4.3908178085794988E-2</c:v>
                </c:pt>
                <c:pt idx="3">
                  <c:v>-3.7386158593224493E-2</c:v>
                </c:pt>
                <c:pt idx="4">
                  <c:v>-3.8836449807834017E-2</c:v>
                </c:pt>
                <c:pt idx="5">
                  <c:v>-5.586473497248727E-2</c:v>
                </c:pt>
                <c:pt idx="6">
                  <c:v>-7.4937188764687301E-2</c:v>
                </c:pt>
                <c:pt idx="7">
                  <c:v>-8.9904104669366464E-2</c:v>
                </c:pt>
                <c:pt idx="8">
                  <c:v>-9.6480685265731989E-2</c:v>
                </c:pt>
                <c:pt idx="9">
                  <c:v>-9.2503751483795818E-2</c:v>
                </c:pt>
                <c:pt idx="10">
                  <c:v>-4.2806092755492776E-2</c:v>
                </c:pt>
                <c:pt idx="11">
                  <c:v>-3.9214198818615376E-2</c:v>
                </c:pt>
                <c:pt idx="12">
                  <c:v>-3.1798805921627281E-2</c:v>
                </c:pt>
                <c:pt idx="13">
                  <c:v>-2.3119497218255167E-3</c:v>
                </c:pt>
                <c:pt idx="14">
                  <c:v>1.5201429667551607E-2</c:v>
                </c:pt>
                <c:pt idx="15">
                  <c:v>1.0810159757954171E-2</c:v>
                </c:pt>
                <c:pt idx="16">
                  <c:v>1.1612473581738211E-2</c:v>
                </c:pt>
                <c:pt idx="17">
                  <c:v>2.256639818081544E-2</c:v>
                </c:pt>
                <c:pt idx="18">
                  <c:v>1.8440923966770668E-2</c:v>
                </c:pt>
              </c:numCache>
            </c:numRef>
          </c:val>
          <c:smooth val="0"/>
          <c:extLst xmlns:c16r2="http://schemas.microsoft.com/office/drawing/2015/06/chart">
            <c:ext xmlns:c16="http://schemas.microsoft.com/office/drawing/2014/chart" uri="{C3380CC4-5D6E-409C-BE32-E72D297353CC}">
              <c16:uniqueId val="{00000004-0EDF-4334-A890-1A3A3196BFAF}"/>
            </c:ext>
          </c:extLst>
        </c:ser>
        <c:dLbls>
          <c:showLegendKey val="0"/>
          <c:showVal val="0"/>
          <c:showCatName val="0"/>
          <c:showSerName val="0"/>
          <c:showPercent val="0"/>
          <c:showBubbleSize val="0"/>
        </c:dLbls>
        <c:marker val="1"/>
        <c:smooth val="0"/>
        <c:axId val="144073088"/>
        <c:axId val="144074624"/>
      </c:lineChart>
      <c:catAx>
        <c:axId val="144073088"/>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44074624"/>
        <c:crosses val="autoZero"/>
        <c:auto val="1"/>
        <c:lblAlgn val="ctr"/>
        <c:lblOffset val="100"/>
        <c:noMultiLvlLbl val="0"/>
      </c:catAx>
      <c:valAx>
        <c:axId val="144074624"/>
        <c:scaling>
          <c:orientation val="minMax"/>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4073088"/>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France</a:t>
            </a:r>
          </a:p>
        </c:rich>
      </c:tx>
      <c:layout/>
      <c:overlay val="0"/>
    </c:title>
    <c:autoTitleDeleted val="0"/>
    <c:plotArea>
      <c:layout/>
      <c:barChart>
        <c:barDir val="col"/>
        <c:grouping val="stacked"/>
        <c:varyColors val="0"/>
        <c:ser>
          <c:idx val="1"/>
          <c:order val="1"/>
          <c:tx>
            <c:strRef>
              <c:f>'G43'!$B$18</c:f>
              <c:strCache>
                <c:ptCount val="1"/>
                <c:pt idx="0">
                  <c:v>Goods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'G43'!$C$18:$U$18</c:f>
              <c:numCache>
                <c:formatCode>0\.0%</c:formatCode>
                <c:ptCount val="19"/>
                <c:pt idx="0">
                  <c:v>1.526339419228708E-2</c:v>
                </c:pt>
                <c:pt idx="1">
                  <c:v>4.4637271445334561E-4</c:v>
                </c:pt>
                <c:pt idx="2">
                  <c:v>3.3240150825640359E-3</c:v>
                </c:pt>
                <c:pt idx="3">
                  <c:v>6.1410895001917714E-3</c:v>
                </c:pt>
                <c:pt idx="4">
                  <c:v>3.9272297331274459E-3</c:v>
                </c:pt>
                <c:pt idx="5">
                  <c:v>-1.6431741664852331E-5</c:v>
                </c:pt>
                <c:pt idx="6">
                  <c:v>-8.8991197148204464E-3</c:v>
                </c:pt>
                <c:pt idx="7">
                  <c:v>-1.188647464411728E-2</c:v>
                </c:pt>
                <c:pt idx="8">
                  <c:v>-1.722246260353567E-2</c:v>
                </c:pt>
                <c:pt idx="9">
                  <c:v>-2.4504361617763679E-2</c:v>
                </c:pt>
                <c:pt idx="10">
                  <c:v>-1.893543865954838E-2</c:v>
                </c:pt>
                <c:pt idx="11">
                  <c:v>-2.4150386234776011E-2</c:v>
                </c:pt>
                <c:pt idx="12">
                  <c:v>-3.1532732955072681E-2</c:v>
                </c:pt>
                <c:pt idx="13">
                  <c:v>-2.6079996016859411E-2</c:v>
                </c:pt>
                <c:pt idx="14">
                  <c:v>-2.0325063090730209E-2</c:v>
                </c:pt>
                <c:pt idx="15">
                  <c:v>-1.9847285633545989E-2</c:v>
                </c:pt>
                <c:pt idx="16">
                  <c:v>-1.312981252092401E-2</c:v>
                </c:pt>
                <c:pt idx="17">
                  <c:v>-1.550278026068758E-2</c:v>
                </c:pt>
                <c:pt idx="18">
                  <c:v>-2.1021539933071431E-2</c:v>
                </c:pt>
              </c:numCache>
            </c:numRef>
          </c:val>
          <c:extLst xmlns:c16r2="http://schemas.microsoft.com/office/drawing/2015/06/chart">
            <c:ext xmlns:c16="http://schemas.microsoft.com/office/drawing/2014/chart" uri="{C3380CC4-5D6E-409C-BE32-E72D297353CC}">
              <c16:uniqueId val="{00000000-7BFE-48C5-8353-BA9365573597}"/>
            </c:ext>
          </c:extLst>
        </c:ser>
        <c:ser>
          <c:idx val="2"/>
          <c:order val="2"/>
          <c:tx>
            <c:strRef>
              <c:f>'G43'!$B$19</c:f>
              <c:strCache>
                <c:ptCount val="1"/>
                <c:pt idx="0">
                  <c:v>Primary income</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'G43'!$C$19:$U$19</c:f>
              <c:numCache>
                <c:formatCode>0\.0%</c:formatCode>
                <c:ptCount val="19"/>
                <c:pt idx="0">
                  <c:v>2.1249836723652198E-2</c:v>
                </c:pt>
                <c:pt idx="1">
                  <c:v>1.8220122617232021E-2</c:v>
                </c:pt>
                <c:pt idx="2">
                  <c:v>1.8613964373943571E-2</c:v>
                </c:pt>
                <c:pt idx="3">
                  <c:v>9.4015161582261062E-3</c:v>
                </c:pt>
                <c:pt idx="4">
                  <c:v>1.2594240635421359E-2</c:v>
                </c:pt>
                <c:pt idx="5">
                  <c:v>1.376510473181344E-2</c:v>
                </c:pt>
                <c:pt idx="6">
                  <c:v>1.82982663280301E-2</c:v>
                </c:pt>
                <c:pt idx="7">
                  <c:v>2.12991254502473E-2</c:v>
                </c:pt>
                <c:pt idx="8">
                  <c:v>2.1209358387934231E-2</c:v>
                </c:pt>
                <c:pt idx="9">
                  <c:v>2.2206607173330391E-2</c:v>
                </c:pt>
                <c:pt idx="10">
                  <c:v>2.269288409241374E-2</c:v>
                </c:pt>
                <c:pt idx="11">
                  <c:v>2.5667960881857219E-2</c:v>
                </c:pt>
                <c:pt idx="12">
                  <c:v>2.7540251529244761E-2</c:v>
                </c:pt>
                <c:pt idx="13">
                  <c:v>2.1600399080047721E-2</c:v>
                </c:pt>
                <c:pt idx="14">
                  <c:v>2.2231836647554851E-2</c:v>
                </c:pt>
                <c:pt idx="15">
                  <c:v>2.0954383386091041E-2</c:v>
                </c:pt>
                <c:pt idx="16">
                  <c:v>2.078208468581243E-2</c:v>
                </c:pt>
                <c:pt idx="17">
                  <c:v>2.1017532334665131E-2</c:v>
                </c:pt>
                <c:pt idx="18">
                  <c:v>2.2898751449253549E-2</c:v>
                </c:pt>
              </c:numCache>
            </c:numRef>
          </c:val>
          <c:extLst xmlns:c16r2="http://schemas.microsoft.com/office/drawing/2015/06/chart">
            <c:ext xmlns:c16="http://schemas.microsoft.com/office/drawing/2014/chart" uri="{C3380CC4-5D6E-409C-BE32-E72D297353CC}">
              <c16:uniqueId val="{00000001-7BFE-48C5-8353-BA9365573597}"/>
            </c:ext>
          </c:extLst>
        </c:ser>
        <c:ser>
          <c:idx val="3"/>
          <c:order val="3"/>
          <c:tx>
            <c:strRef>
              <c:f>'G43'!$B$20</c:f>
              <c:strCache>
                <c:ptCount val="1"/>
                <c:pt idx="0">
                  <c:v>Secondary income</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'G43'!$C$20:$U$20</c:f>
              <c:numCache>
                <c:formatCode>0\.0%</c:formatCode>
                <c:ptCount val="19"/>
                <c:pt idx="0">
                  <c:v>-1.2735198240683971E-2</c:v>
                </c:pt>
                <c:pt idx="1">
                  <c:v>-1.6523229980014681E-2</c:v>
                </c:pt>
                <c:pt idx="2">
                  <c:v>-1.617604992848784E-2</c:v>
                </c:pt>
                <c:pt idx="3">
                  <c:v>-1.645202348615625E-2</c:v>
                </c:pt>
                <c:pt idx="4">
                  <c:v>-1.7388600731234969E-2</c:v>
                </c:pt>
                <c:pt idx="5">
                  <c:v>-1.751036813556656E-2</c:v>
                </c:pt>
                <c:pt idx="6">
                  <c:v>-1.8672578649474351E-2</c:v>
                </c:pt>
                <c:pt idx="7">
                  <c:v>-1.7708509748391769E-2</c:v>
                </c:pt>
                <c:pt idx="8">
                  <c:v>-1.7739625829315531E-2</c:v>
                </c:pt>
                <c:pt idx="9">
                  <c:v>-1.703942019092743E-2</c:v>
                </c:pt>
                <c:pt idx="10">
                  <c:v>-1.8879665692705411E-2</c:v>
                </c:pt>
                <c:pt idx="11">
                  <c:v>-1.819686271011367E-2</c:v>
                </c:pt>
                <c:pt idx="12">
                  <c:v>-1.809539494619284E-2</c:v>
                </c:pt>
                <c:pt idx="13">
                  <c:v>-2.0162255529958768E-2</c:v>
                </c:pt>
                <c:pt idx="14">
                  <c:v>-2.123145359247568E-2</c:v>
                </c:pt>
                <c:pt idx="15">
                  <c:v>-2.2510367412252041E-2</c:v>
                </c:pt>
                <c:pt idx="16">
                  <c:v>-2.047459280068703E-2</c:v>
                </c:pt>
                <c:pt idx="17">
                  <c:v>-2.101125027371837E-2</c:v>
                </c:pt>
                <c:pt idx="18">
                  <c:v>-1.9148255637634469E-2</c:v>
                </c:pt>
              </c:numCache>
            </c:numRef>
          </c:val>
          <c:extLst xmlns:c16r2="http://schemas.microsoft.com/office/drawing/2015/06/chart">
            <c:ext xmlns:c16="http://schemas.microsoft.com/office/drawing/2014/chart" uri="{C3380CC4-5D6E-409C-BE32-E72D297353CC}">
              <c16:uniqueId val="{00000002-7BFE-48C5-8353-BA9365573597}"/>
            </c:ext>
          </c:extLst>
        </c:ser>
        <c:ser>
          <c:idx val="4"/>
          <c:order val="4"/>
          <c:tx>
            <c:strRef>
              <c:f>'G43'!$B$21</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'G43'!$C$21:$U$21</c:f>
              <c:numCache>
                <c:formatCode>0\.0%</c:formatCode>
                <c:ptCount val="19"/>
                <c:pt idx="0">
                  <c:v>1.024982887211197E-2</c:v>
                </c:pt>
                <c:pt idx="1">
                  <c:v>8.851706192068768E-3</c:v>
                </c:pt>
                <c:pt idx="2">
                  <c:v>9.9869977896242367E-3</c:v>
                </c:pt>
                <c:pt idx="3">
                  <c:v>1.239050300756568E-2</c:v>
                </c:pt>
                <c:pt idx="4">
                  <c:v>9.2250650961018376E-3</c:v>
                </c:pt>
                <c:pt idx="5">
                  <c:v>9.0891005323297455E-3</c:v>
                </c:pt>
                <c:pt idx="6">
                  <c:v>1.0313125564512251E-2</c:v>
                </c:pt>
                <c:pt idx="7">
                  <c:v>1.082811956382352E-2</c:v>
                </c:pt>
                <c:pt idx="8">
                  <c:v>1.273385667779289E-2</c:v>
                </c:pt>
                <c:pt idx="9">
                  <c:v>1.2374145494333411E-2</c:v>
                </c:pt>
                <c:pt idx="10">
                  <c:v>9.6229024458511624E-3</c:v>
                </c:pt>
                <c:pt idx="11">
                  <c:v>1.039197830489719E-2</c:v>
                </c:pt>
                <c:pt idx="12">
                  <c:v>1.3493207486121289E-2</c:v>
                </c:pt>
                <c:pt idx="13">
                  <c:v>1.4994226361113821E-2</c:v>
                </c:pt>
                <c:pt idx="14">
                  <c:v>1.422499361181264E-2</c:v>
                </c:pt>
                <c:pt idx="15">
                  <c:v>1.184222461524864E-2</c:v>
                </c:pt>
                <c:pt idx="16">
                  <c:v>9.1415154073448707E-3</c:v>
                </c:pt>
                <c:pt idx="17">
                  <c:v>7.9737302159952044E-3</c:v>
                </c:pt>
                <c:pt idx="18">
                  <c:v>1.153948362283496E-2</c:v>
                </c:pt>
              </c:numCache>
            </c:numRef>
          </c:val>
          <c:extLst xmlns:c16r2="http://schemas.microsoft.com/office/drawing/2015/06/chart">
            <c:ext xmlns:c16="http://schemas.microsoft.com/office/drawing/2014/chart" uri="{C3380CC4-5D6E-409C-BE32-E72D297353CC}">
              <c16:uniqueId val="{00000003-7BFE-48C5-8353-BA9365573597}"/>
            </c:ext>
          </c:extLst>
        </c:ser>
        <c:dLbls>
          <c:showLegendKey val="0"/>
          <c:showVal val="0"/>
          <c:showCatName val="0"/>
          <c:showSerName val="0"/>
          <c:showPercent val="0"/>
          <c:showBubbleSize val="0"/>
        </c:dLbls>
        <c:gapWidth val="150"/>
        <c:overlap val="100"/>
        <c:axId val="145691008"/>
        <c:axId val="145692544"/>
      </c:barChart>
      <c:lineChart>
        <c:grouping val="standard"/>
        <c:varyColors val="0"/>
        <c:ser>
          <c:idx val="0"/>
          <c:order val="0"/>
          <c:tx>
            <c:strRef>
              <c:f>'G43'!$B$17</c:f>
              <c:strCache>
                <c:ptCount val="1"/>
                <c:pt idx="0">
                  <c:v>Current account balance</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'G43'!$C$17:$U$17</c:f>
              <c:numCache>
                <c:formatCode>0\.0%</c:formatCode>
                <c:ptCount val="19"/>
                <c:pt idx="0">
                  <c:v>3.4027861547367276E-2</c:v>
                </c:pt>
                <c:pt idx="1">
                  <c:v>1.0994971543739452E-2</c:v>
                </c:pt>
                <c:pt idx="2">
                  <c:v>1.5748927317644004E-2</c:v>
                </c:pt>
                <c:pt idx="3">
                  <c:v>1.1481085179827306E-2</c:v>
                </c:pt>
                <c:pt idx="4">
                  <c:v>8.3579347334156746E-3</c:v>
                </c:pt>
                <c:pt idx="5">
                  <c:v>5.3274053869117738E-3</c:v>
                </c:pt>
                <c:pt idx="6">
                  <c:v>1.0396935282475529E-3</c:v>
                </c:pt>
                <c:pt idx="7">
                  <c:v>2.5322606215617705E-3</c:v>
                </c:pt>
                <c:pt idx="8">
                  <c:v>-1.0188733671240811E-3</c:v>
                </c:pt>
                <c:pt idx="9">
                  <c:v>-6.9630291410273069E-3</c:v>
                </c:pt>
                <c:pt idx="10">
                  <c:v>-5.4993178139888885E-3</c:v>
                </c:pt>
                <c:pt idx="11">
                  <c:v>-6.2873097581352712E-3</c:v>
                </c:pt>
                <c:pt idx="12">
                  <c:v>-8.5946688858994716E-3</c:v>
                </c:pt>
                <c:pt idx="13">
                  <c:v>-9.6476261056566374E-3</c:v>
                </c:pt>
                <c:pt idx="14">
                  <c:v>-5.0996864238383975E-3</c:v>
                </c:pt>
                <c:pt idx="15">
                  <c:v>-9.5610450444583491E-3</c:v>
                </c:pt>
                <c:pt idx="16">
                  <c:v>-3.6808052284537391E-3</c:v>
                </c:pt>
                <c:pt idx="17">
                  <c:v>-7.5227679837456141E-3</c:v>
                </c:pt>
                <c:pt idx="18">
                  <c:v>-5.7315604986173906E-3</c:v>
                </c:pt>
              </c:numCache>
            </c:numRef>
          </c:val>
          <c:smooth val="0"/>
          <c:extLst xmlns:c16r2="http://schemas.microsoft.com/office/drawing/2015/06/chart">
            <c:ext xmlns:c16="http://schemas.microsoft.com/office/drawing/2014/chart" uri="{C3380CC4-5D6E-409C-BE32-E72D297353CC}">
              <c16:uniqueId val="{00000004-7BFE-48C5-8353-BA9365573597}"/>
            </c:ext>
          </c:extLst>
        </c:ser>
        <c:dLbls>
          <c:showLegendKey val="0"/>
          <c:showVal val="0"/>
          <c:showCatName val="0"/>
          <c:showSerName val="0"/>
          <c:showPercent val="0"/>
          <c:showBubbleSize val="0"/>
        </c:dLbls>
        <c:marker val="1"/>
        <c:smooth val="0"/>
        <c:axId val="145691008"/>
        <c:axId val="145692544"/>
      </c:lineChart>
      <c:catAx>
        <c:axId val="145691008"/>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45692544"/>
        <c:crosses val="autoZero"/>
        <c:auto val="1"/>
        <c:lblAlgn val="ctr"/>
        <c:lblOffset val="100"/>
        <c:noMultiLvlLbl val="0"/>
      </c:catAx>
      <c:valAx>
        <c:axId val="145692544"/>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5691008"/>
        <c:crosses val="autoZero"/>
        <c:crossBetween val="between"/>
      </c:valAx>
    </c:plotArea>
    <c:legend>
      <c:legendPos val="t"/>
      <c:layout/>
      <c:overlay val="0"/>
    </c:legend>
    <c:plotVisOnly val="1"/>
    <c:dispBlanksAs val="gap"/>
    <c:showDLblsOverMax val="0"/>
  </c:chart>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Italy</a:t>
            </a:r>
          </a:p>
        </c:rich>
      </c:tx>
      <c:overlay val="0"/>
    </c:title>
    <c:autoTitleDeleted val="0"/>
    <c:plotArea>
      <c:layout/>
      <c:barChart>
        <c:barDir val="col"/>
        <c:grouping val="stacked"/>
        <c:varyColors val="0"/>
        <c:ser>
          <c:idx val="1"/>
          <c:order val="1"/>
          <c:tx>
            <c:strRef>
              <c:f>'G43'!$B$23</c:f>
              <c:strCache>
                <c:ptCount val="1"/>
                <c:pt idx="0">
                  <c:v>Goods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'G43'!$C$23:$U$23</c:f>
              <c:numCache>
                <c:formatCode>0\.0%</c:formatCode>
                <c:ptCount val="19"/>
                <c:pt idx="0">
                  <c:v>1.750147239349659E-2</c:v>
                </c:pt>
                <c:pt idx="1">
                  <c:v>7.5843263066219099E-3</c:v>
                </c:pt>
                <c:pt idx="2">
                  <c:v>1.29687636414533E-2</c:v>
                </c:pt>
                <c:pt idx="3">
                  <c:v>9.9859250396531658E-3</c:v>
                </c:pt>
                <c:pt idx="4">
                  <c:v>6.6246756332163084E-3</c:v>
                </c:pt>
                <c:pt idx="5">
                  <c:v>5.3315374664094847E-3</c:v>
                </c:pt>
                <c:pt idx="6">
                  <c:v>-3.577840347097502E-4</c:v>
                </c:pt>
                <c:pt idx="7">
                  <c:v>-7.1502681285968497E-3</c:v>
                </c:pt>
                <c:pt idx="8">
                  <c:v>1.122673481321621E-3</c:v>
                </c:pt>
                <c:pt idx="9">
                  <c:v>-1.778021981792369E-3</c:v>
                </c:pt>
                <c:pt idx="10">
                  <c:v>-2.7084104345517388E-4</c:v>
                </c:pt>
                <c:pt idx="11">
                  <c:v>-1.3544283956299551E-2</c:v>
                </c:pt>
                <c:pt idx="12">
                  <c:v>-1.1347432665497341E-2</c:v>
                </c:pt>
                <c:pt idx="13">
                  <c:v>1.043102032214174E-2</c:v>
                </c:pt>
                <c:pt idx="14">
                  <c:v>2.249720818115877E-2</c:v>
                </c:pt>
                <c:pt idx="15">
                  <c:v>2.923061100467423E-2</c:v>
                </c:pt>
                <c:pt idx="16">
                  <c:v>3.0933630912784539E-2</c:v>
                </c:pt>
                <c:pt idx="17">
                  <c:v>3.4124855606264319E-2</c:v>
                </c:pt>
                <c:pt idx="18">
                  <c:v>3.2346509225181279E-2</c:v>
                </c:pt>
              </c:numCache>
            </c:numRef>
          </c:val>
          <c:extLst xmlns:c16r2="http://schemas.microsoft.com/office/drawing/2015/06/chart">
            <c:ext xmlns:c16="http://schemas.microsoft.com/office/drawing/2014/chart" uri="{C3380CC4-5D6E-409C-BE32-E72D297353CC}">
              <c16:uniqueId val="{00000000-1B50-4DB5-8797-5BA80B6DD981}"/>
            </c:ext>
          </c:extLst>
        </c:ser>
        <c:ser>
          <c:idx val="2"/>
          <c:order val="2"/>
          <c:tx>
            <c:strRef>
              <c:f>'G43'!$B$24</c:f>
              <c:strCache>
                <c:ptCount val="1"/>
                <c:pt idx="0">
                  <c:v>Primary income</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'G43'!$C$24:$U$24</c:f>
              <c:numCache>
                <c:formatCode>0\.0%</c:formatCode>
                <c:ptCount val="19"/>
                <c:pt idx="0">
                  <c:v>-1.276557908370107E-3</c:v>
                </c:pt>
                <c:pt idx="1">
                  <c:v>-3.573081911450348E-3</c:v>
                </c:pt>
                <c:pt idx="2">
                  <c:v>-2.3912721798963459E-3</c:v>
                </c:pt>
                <c:pt idx="3">
                  <c:v>-3.8913825011283299E-3</c:v>
                </c:pt>
                <c:pt idx="4">
                  <c:v>-4.4049455040793559E-3</c:v>
                </c:pt>
                <c:pt idx="5">
                  <c:v>-1.315278279397833E-3</c:v>
                </c:pt>
                <c:pt idx="6">
                  <c:v>2.1634858233949808E-3</c:v>
                </c:pt>
                <c:pt idx="7">
                  <c:v>4.75048521983006E-3</c:v>
                </c:pt>
                <c:pt idx="8">
                  <c:v>1.199092318179706E-3</c:v>
                </c:pt>
                <c:pt idx="9">
                  <c:v>-8.795755882360869E-3</c:v>
                </c:pt>
                <c:pt idx="10">
                  <c:v>-1.1882673948772769E-3</c:v>
                </c:pt>
                <c:pt idx="11">
                  <c:v>-2.3895078542450071E-3</c:v>
                </c:pt>
                <c:pt idx="12">
                  <c:v>-3.0846500400100669E-3</c:v>
                </c:pt>
                <c:pt idx="13">
                  <c:v>-1.6389123919504859E-3</c:v>
                </c:pt>
                <c:pt idx="14">
                  <c:v>-1.626574513222648E-3</c:v>
                </c:pt>
                <c:pt idx="15">
                  <c:v>3.2864167033331301E-4</c:v>
                </c:pt>
                <c:pt idx="16">
                  <c:v>-4.9700820550802041E-3</c:v>
                </c:pt>
                <c:pt idx="17">
                  <c:v>3.176070407332361E-3</c:v>
                </c:pt>
                <c:pt idx="18">
                  <c:v>6.2736174117619219E-3</c:v>
                </c:pt>
              </c:numCache>
            </c:numRef>
          </c:val>
          <c:extLst xmlns:c16r2="http://schemas.microsoft.com/office/drawing/2015/06/chart">
            <c:ext xmlns:c16="http://schemas.microsoft.com/office/drawing/2014/chart" uri="{C3380CC4-5D6E-409C-BE32-E72D297353CC}">
              <c16:uniqueId val="{00000001-1B50-4DB5-8797-5BA80B6DD981}"/>
            </c:ext>
          </c:extLst>
        </c:ser>
        <c:ser>
          <c:idx val="3"/>
          <c:order val="3"/>
          <c:tx>
            <c:strRef>
              <c:f>'G43'!$B$25</c:f>
              <c:strCache>
                <c:ptCount val="1"/>
                <c:pt idx="0">
                  <c:v>Secondary income</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'G43'!$C$25:$U$25</c:f>
              <c:numCache>
                <c:formatCode>0\.0%</c:formatCode>
                <c:ptCount val="19"/>
                <c:pt idx="0">
                  <c:v>-4.5464575774036963E-3</c:v>
                </c:pt>
                <c:pt idx="1">
                  <c:v>-4.0080166789010557E-3</c:v>
                </c:pt>
                <c:pt idx="2">
                  <c:v>-4.2197562195788376E-3</c:v>
                </c:pt>
                <c:pt idx="3">
                  <c:v>-5.6665424772970492E-3</c:v>
                </c:pt>
                <c:pt idx="4">
                  <c:v>-5.7610877209735229E-3</c:v>
                </c:pt>
                <c:pt idx="5">
                  <c:v>-7.6065201071527184E-3</c:v>
                </c:pt>
                <c:pt idx="6">
                  <c:v>-9.4030745932723852E-3</c:v>
                </c:pt>
                <c:pt idx="7">
                  <c:v>-1.0536183572801439E-2</c:v>
                </c:pt>
                <c:pt idx="8">
                  <c:v>-1.10664416432212E-2</c:v>
                </c:pt>
                <c:pt idx="9">
                  <c:v>-1.109333769894302E-2</c:v>
                </c:pt>
                <c:pt idx="10">
                  <c:v>-1.168876193409242E-2</c:v>
                </c:pt>
                <c:pt idx="11">
                  <c:v>-1.246607618690888E-2</c:v>
                </c:pt>
                <c:pt idx="12">
                  <c:v>-1.1757823642905131E-2</c:v>
                </c:pt>
                <c:pt idx="13">
                  <c:v>-1.2097206596560391E-2</c:v>
                </c:pt>
                <c:pt idx="14">
                  <c:v>-1.1262003076033131E-2</c:v>
                </c:pt>
                <c:pt idx="15">
                  <c:v>-9.8080732645253448E-3</c:v>
                </c:pt>
                <c:pt idx="16">
                  <c:v>-9.2749442613559805E-3</c:v>
                </c:pt>
                <c:pt idx="17">
                  <c:v>-9.9152337758251739E-3</c:v>
                </c:pt>
                <c:pt idx="18">
                  <c:v>-8.7008235565547154E-3</c:v>
                </c:pt>
              </c:numCache>
            </c:numRef>
          </c:val>
          <c:extLst xmlns:c16r2="http://schemas.microsoft.com/office/drawing/2015/06/chart">
            <c:ext xmlns:c16="http://schemas.microsoft.com/office/drawing/2014/chart" uri="{C3380CC4-5D6E-409C-BE32-E72D297353CC}">
              <c16:uniqueId val="{00000002-1B50-4DB5-8797-5BA80B6DD981}"/>
            </c:ext>
          </c:extLst>
        </c:ser>
        <c:ser>
          <c:idx val="4"/>
          <c:order val="4"/>
          <c:tx>
            <c:strRef>
              <c:f>'G43'!$B$26</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'G43'!$C$26:$U$26</c:f>
              <c:numCache>
                <c:formatCode>0\.0%</c:formatCode>
                <c:ptCount val="19"/>
                <c:pt idx="0">
                  <c:v>-4.1556397150818318E-4</c:v>
                </c:pt>
                <c:pt idx="1">
                  <c:v>5.5839491479757009E-4</c:v>
                </c:pt>
                <c:pt idx="2">
                  <c:v>-1.108638744060122E-3</c:v>
                </c:pt>
                <c:pt idx="3">
                  <c:v>-3.1267782250807741E-3</c:v>
                </c:pt>
                <c:pt idx="4">
                  <c:v>-2.549058408743277E-3</c:v>
                </c:pt>
                <c:pt idx="5">
                  <c:v>1.222069582432633E-4</c:v>
                </c:pt>
                <c:pt idx="6">
                  <c:v>-1.406299348437011E-3</c:v>
                </c:pt>
                <c:pt idx="7">
                  <c:v>-2.0898001864287758E-3</c:v>
                </c:pt>
                <c:pt idx="8">
                  <c:v>-5.1523692200333157E-3</c:v>
                </c:pt>
                <c:pt idx="9">
                  <c:v>-6.5147166548581168E-3</c:v>
                </c:pt>
                <c:pt idx="10">
                  <c:v>-5.7455176284140989E-3</c:v>
                </c:pt>
                <c:pt idx="11">
                  <c:v>-5.7194871096521724E-3</c:v>
                </c:pt>
                <c:pt idx="12">
                  <c:v>-3.7692457032156268E-3</c:v>
                </c:pt>
                <c:pt idx="13">
                  <c:v>-7.500317678744658E-5</c:v>
                </c:pt>
                <c:pt idx="14">
                  <c:v>2.6797970907499572E-4</c:v>
                </c:pt>
                <c:pt idx="15">
                  <c:v>-6.6283263716381132E-4</c:v>
                </c:pt>
                <c:pt idx="16">
                  <c:v>-1.911523459985785E-3</c:v>
                </c:pt>
                <c:pt idx="17">
                  <c:v>-2.0209205219005062E-3</c:v>
                </c:pt>
                <c:pt idx="18">
                  <c:v>-2.0560204977993911E-3</c:v>
                </c:pt>
              </c:numCache>
            </c:numRef>
          </c:val>
          <c:extLst xmlns:c16r2="http://schemas.microsoft.com/office/drawing/2015/06/chart">
            <c:ext xmlns:c16="http://schemas.microsoft.com/office/drawing/2014/chart" uri="{C3380CC4-5D6E-409C-BE32-E72D297353CC}">
              <c16:uniqueId val="{00000003-1B50-4DB5-8797-5BA80B6DD981}"/>
            </c:ext>
          </c:extLst>
        </c:ser>
        <c:dLbls>
          <c:showLegendKey val="0"/>
          <c:showVal val="0"/>
          <c:showCatName val="0"/>
          <c:showSerName val="0"/>
          <c:showPercent val="0"/>
          <c:showBubbleSize val="0"/>
        </c:dLbls>
        <c:gapWidth val="150"/>
        <c:overlap val="100"/>
        <c:axId val="145780736"/>
        <c:axId val="145782272"/>
      </c:barChart>
      <c:lineChart>
        <c:grouping val="standard"/>
        <c:varyColors val="0"/>
        <c:ser>
          <c:idx val="0"/>
          <c:order val="0"/>
          <c:tx>
            <c:strRef>
              <c:f>'G43'!$B$22</c:f>
              <c:strCache>
                <c:ptCount val="1"/>
                <c:pt idx="0">
                  <c:v>Current account balance</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'G43'!$C$22:$U$22</c:f>
              <c:numCache>
                <c:formatCode>0\.0%</c:formatCode>
                <c:ptCount val="19"/>
                <c:pt idx="0">
                  <c:v>1.1262892936214604E-2</c:v>
                </c:pt>
                <c:pt idx="1">
                  <c:v>5.6162263106807628E-4</c:v>
                </c:pt>
                <c:pt idx="2">
                  <c:v>5.2490964979179941E-3</c:v>
                </c:pt>
                <c:pt idx="3">
                  <c:v>-2.6987781638529878E-3</c:v>
                </c:pt>
                <c:pt idx="4">
                  <c:v>-6.0904160005798473E-3</c:v>
                </c:pt>
                <c:pt idx="5">
                  <c:v>-3.4680539618978032E-3</c:v>
                </c:pt>
                <c:pt idx="6">
                  <c:v>-9.0036721530241653E-3</c:v>
                </c:pt>
                <c:pt idx="7">
                  <c:v>-1.5025766667997006E-2</c:v>
                </c:pt>
                <c:pt idx="8">
                  <c:v>-1.3897045063753187E-2</c:v>
                </c:pt>
                <c:pt idx="9">
                  <c:v>-2.8181832217954374E-2</c:v>
                </c:pt>
                <c:pt idx="10">
                  <c:v>-1.8893388000838972E-2</c:v>
                </c:pt>
                <c:pt idx="11">
                  <c:v>-3.4119355107105613E-2</c:v>
                </c:pt>
                <c:pt idx="12">
                  <c:v>-2.9959152051628166E-2</c:v>
                </c:pt>
                <c:pt idx="13">
                  <c:v>-3.3801018431565827E-3</c:v>
                </c:pt>
                <c:pt idx="14">
                  <c:v>9.8766103009779883E-3</c:v>
                </c:pt>
                <c:pt idx="15">
                  <c:v>1.9088346773318388E-2</c:v>
                </c:pt>
                <c:pt idx="16">
                  <c:v>1.477708113636257E-2</c:v>
                </c:pt>
                <c:pt idx="17">
                  <c:v>2.5364771715870996E-2</c:v>
                </c:pt>
                <c:pt idx="18">
                  <c:v>2.7863282582589091E-2</c:v>
                </c:pt>
              </c:numCache>
            </c:numRef>
          </c:val>
          <c:smooth val="0"/>
          <c:extLst xmlns:c16r2="http://schemas.microsoft.com/office/drawing/2015/06/chart">
            <c:ext xmlns:c16="http://schemas.microsoft.com/office/drawing/2014/chart" uri="{C3380CC4-5D6E-409C-BE32-E72D297353CC}">
              <c16:uniqueId val="{00000004-1B50-4DB5-8797-5BA80B6DD981}"/>
            </c:ext>
          </c:extLst>
        </c:ser>
        <c:dLbls>
          <c:showLegendKey val="0"/>
          <c:showVal val="0"/>
          <c:showCatName val="0"/>
          <c:showSerName val="0"/>
          <c:showPercent val="0"/>
          <c:showBubbleSize val="0"/>
        </c:dLbls>
        <c:marker val="1"/>
        <c:smooth val="0"/>
        <c:axId val="145780736"/>
        <c:axId val="145782272"/>
      </c:lineChart>
      <c:catAx>
        <c:axId val="145780736"/>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45782272"/>
        <c:crosses val="autoZero"/>
        <c:auto val="1"/>
        <c:lblAlgn val="ctr"/>
        <c:lblOffset val="100"/>
        <c:noMultiLvlLbl val="0"/>
      </c:catAx>
      <c:valAx>
        <c:axId val="145782272"/>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5780736"/>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latin typeface="Arial" panose="020B0604020202020204" pitchFamily="34" charset="0"/>
                <a:cs typeface="Arial" panose="020B0604020202020204" pitchFamily="34" charset="0"/>
              </a:rPr>
              <a:t>Netherlands</a:t>
            </a:r>
          </a:p>
        </c:rich>
      </c:tx>
      <c:layout/>
      <c:overlay val="0"/>
    </c:title>
    <c:autoTitleDeleted val="0"/>
    <c:plotArea>
      <c:layout/>
      <c:barChart>
        <c:barDir val="col"/>
        <c:grouping val="stacked"/>
        <c:varyColors val="0"/>
        <c:ser>
          <c:idx val="1"/>
          <c:order val="1"/>
          <c:tx>
            <c:strRef>
              <c:f>'G43'!$B$28</c:f>
              <c:strCache>
                <c:ptCount val="1"/>
                <c:pt idx="0">
                  <c:v>Goods</c:v>
                </c:pt>
              </c:strCache>
            </c:strRef>
          </c:tx>
          <c:spPr>
            <a:solidFill>
              <a:srgbClr val="F59100"/>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'G43'!$C$28:$U$28</c:f>
              <c:numCache>
                <c:formatCode>0\.0%</c:formatCode>
                <c:ptCount val="19"/>
                <c:pt idx="5">
                  <c:v>9.077511968954402E-2</c:v>
                </c:pt>
                <c:pt idx="6">
                  <c:v>9.7637792416901598E-2</c:v>
                </c:pt>
                <c:pt idx="7">
                  <c:v>9.8527746319365797E-2</c:v>
                </c:pt>
                <c:pt idx="8">
                  <c:v>9.74756528901594E-2</c:v>
                </c:pt>
                <c:pt idx="9">
                  <c:v>9.4000599507415045E-2</c:v>
                </c:pt>
                <c:pt idx="10">
                  <c:v>8.5167130250527329E-2</c:v>
                </c:pt>
                <c:pt idx="11">
                  <c:v>9.4227510884920998E-2</c:v>
                </c:pt>
                <c:pt idx="12">
                  <c:v>9.9823328346344095E-2</c:v>
                </c:pt>
                <c:pt idx="13">
                  <c:v>0.1088816263021352</c:v>
                </c:pt>
                <c:pt idx="14">
                  <c:v>0.1140820908968405</c:v>
                </c:pt>
                <c:pt idx="15">
                  <c:v>0.1130472333075228</c:v>
                </c:pt>
                <c:pt idx="16">
                  <c:v>9.4849624931884854E-2</c:v>
                </c:pt>
                <c:pt idx="17">
                  <c:v>9.2758108075675846E-2</c:v>
                </c:pt>
                <c:pt idx="18">
                  <c:v>9.6171484082447814E-2</c:v>
                </c:pt>
              </c:numCache>
            </c:numRef>
          </c:val>
          <c:extLst xmlns:c16r2="http://schemas.microsoft.com/office/drawing/2015/06/chart">
            <c:ext xmlns:c16="http://schemas.microsoft.com/office/drawing/2014/chart" uri="{C3380CC4-5D6E-409C-BE32-E72D297353CC}">
              <c16:uniqueId val="{00000000-FD93-406E-9349-F8D331D0D215}"/>
            </c:ext>
          </c:extLst>
        </c:ser>
        <c:ser>
          <c:idx val="2"/>
          <c:order val="2"/>
          <c:tx>
            <c:strRef>
              <c:f>'G43'!$B$29</c:f>
              <c:strCache>
                <c:ptCount val="1"/>
                <c:pt idx="0">
                  <c:v>Primary income</c:v>
                </c:pt>
              </c:strCache>
            </c:strRef>
          </c:tx>
          <c:spPr>
            <a:solidFill>
              <a:srgbClr val="BE73AF"/>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'G43'!$C$29:$U$29</c:f>
              <c:numCache>
                <c:formatCode>0\.0%</c:formatCode>
                <c:ptCount val="19"/>
                <c:pt idx="5">
                  <c:v>1.402455383289942E-2</c:v>
                </c:pt>
                <c:pt idx="6">
                  <c:v>2.143830904202889E-3</c:v>
                </c:pt>
                <c:pt idx="7">
                  <c:v>2.359608995699226E-2</c:v>
                </c:pt>
                <c:pt idx="8">
                  <c:v>7.025534182857697E-4</c:v>
                </c:pt>
                <c:pt idx="9">
                  <c:v>-1.8705249398174899E-2</c:v>
                </c:pt>
                <c:pt idx="10">
                  <c:v>-5.4109678926832702E-3</c:v>
                </c:pt>
                <c:pt idx="11">
                  <c:v>3.4246628920800949E-3</c:v>
                </c:pt>
                <c:pt idx="12">
                  <c:v>1.7547231605928418E-2</c:v>
                </c:pt>
                <c:pt idx="13">
                  <c:v>2.3906298337126281E-2</c:v>
                </c:pt>
                <c:pt idx="14">
                  <c:v>1.190074235801249E-2</c:v>
                </c:pt>
                <c:pt idx="15">
                  <c:v>-5.6346417297039727E-3</c:v>
                </c:pt>
                <c:pt idx="16">
                  <c:v>7.0578891838935203E-4</c:v>
                </c:pt>
                <c:pt idx="17">
                  <c:v>-1.478533522885293E-2</c:v>
                </c:pt>
                <c:pt idx="18">
                  <c:v>4.1286320565282041E-3</c:v>
                </c:pt>
              </c:numCache>
            </c:numRef>
          </c:val>
          <c:extLst xmlns:c16r2="http://schemas.microsoft.com/office/drawing/2015/06/chart">
            <c:ext xmlns:c16="http://schemas.microsoft.com/office/drawing/2014/chart" uri="{C3380CC4-5D6E-409C-BE32-E72D297353CC}">
              <c16:uniqueId val="{00000001-FD93-406E-9349-F8D331D0D215}"/>
            </c:ext>
          </c:extLst>
        </c:ser>
        <c:ser>
          <c:idx val="3"/>
          <c:order val="3"/>
          <c:tx>
            <c:strRef>
              <c:f>'G43'!$B$30</c:f>
              <c:strCache>
                <c:ptCount val="1"/>
                <c:pt idx="0">
                  <c:v>Secondary income</c:v>
                </c:pt>
              </c:strCache>
            </c:strRef>
          </c:tx>
          <c:spPr>
            <a:solidFill>
              <a:srgbClr val="00A0E1"/>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'G43'!$C$30:$U$30</c:f>
              <c:numCache>
                <c:formatCode>0\.0%</c:formatCode>
                <c:ptCount val="19"/>
                <c:pt idx="5">
                  <c:v>-1.6416455375732591E-2</c:v>
                </c:pt>
                <c:pt idx="6">
                  <c:v>-1.75282228712812E-2</c:v>
                </c:pt>
                <c:pt idx="7">
                  <c:v>-1.9184118957276241E-2</c:v>
                </c:pt>
                <c:pt idx="8">
                  <c:v>-1.9135294022643211E-2</c:v>
                </c:pt>
                <c:pt idx="9">
                  <c:v>-1.6708951510975002E-2</c:v>
                </c:pt>
                <c:pt idx="10">
                  <c:v>-1.28992609331639E-2</c:v>
                </c:pt>
                <c:pt idx="11">
                  <c:v>-1.6423988598015919E-2</c:v>
                </c:pt>
                <c:pt idx="12">
                  <c:v>-1.5995780791839592E-2</c:v>
                </c:pt>
                <c:pt idx="13">
                  <c:v>-1.662261128450792E-2</c:v>
                </c:pt>
                <c:pt idx="14">
                  <c:v>-2.011013485993916E-2</c:v>
                </c:pt>
                <c:pt idx="15">
                  <c:v>-1.6631425338018941E-2</c:v>
                </c:pt>
                <c:pt idx="16">
                  <c:v>-1.2789706786008281E-2</c:v>
                </c:pt>
                <c:pt idx="17">
                  <c:v>-6.7157299421038291E-3</c:v>
                </c:pt>
                <c:pt idx="18">
                  <c:v>-6.6277908630102784E-3</c:v>
                </c:pt>
              </c:numCache>
            </c:numRef>
          </c:val>
          <c:extLst xmlns:c16r2="http://schemas.microsoft.com/office/drawing/2015/06/chart">
            <c:ext xmlns:c16="http://schemas.microsoft.com/office/drawing/2014/chart" uri="{C3380CC4-5D6E-409C-BE32-E72D297353CC}">
              <c16:uniqueId val="{00000002-FD93-406E-9349-F8D331D0D215}"/>
            </c:ext>
          </c:extLst>
        </c:ser>
        <c:ser>
          <c:idx val="4"/>
          <c:order val="4"/>
          <c:tx>
            <c:strRef>
              <c:f>'G43'!$B$31</c:f>
              <c:strCache>
                <c:ptCount val="1"/>
                <c:pt idx="0">
                  <c:v>Services</c:v>
                </c:pt>
              </c:strCache>
            </c:strRef>
          </c:tx>
          <c:spPr>
            <a:solidFill>
              <a:srgbClr val="142882"/>
            </a:solidFill>
          </c:spPr>
          <c:invertIfNegative val="0"/>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'G43'!$C$31:$U$31</c:f>
              <c:numCache>
                <c:formatCode>0\.0%</c:formatCode>
                <c:ptCount val="19"/>
                <c:pt idx="5">
                  <c:v>-1.236949399757409E-2</c:v>
                </c:pt>
                <c:pt idx="6">
                  <c:v>-1.165401727771596E-2</c:v>
                </c:pt>
                <c:pt idx="7">
                  <c:v>-1.199221275998809E-2</c:v>
                </c:pt>
                <c:pt idx="8">
                  <c:v>-1.0058626871456949E-2</c:v>
                </c:pt>
                <c:pt idx="9">
                  <c:v>-8.8087416833797384E-3</c:v>
                </c:pt>
                <c:pt idx="10">
                  <c:v>-1.273601966577151E-2</c:v>
                </c:pt>
                <c:pt idx="11">
                  <c:v>-1.160223846855459E-2</c:v>
                </c:pt>
                <c:pt idx="12">
                  <c:v>-1.540226244274316E-2</c:v>
                </c:pt>
                <c:pt idx="13">
                  <c:v>-1.40129807677582E-2</c:v>
                </c:pt>
                <c:pt idx="14">
                  <c:v>-8.3608014377792549E-3</c:v>
                </c:pt>
                <c:pt idx="15">
                  <c:v>-6.00690928584192E-3</c:v>
                </c:pt>
                <c:pt idx="16">
                  <c:v>-1.9837451159986551E-2</c:v>
                </c:pt>
                <c:pt idx="17">
                  <c:v>9.3599515484861021E-3</c:v>
                </c:pt>
                <c:pt idx="18">
                  <c:v>1.100064039248462E-2</c:v>
                </c:pt>
              </c:numCache>
            </c:numRef>
          </c:val>
          <c:extLst xmlns:c16r2="http://schemas.microsoft.com/office/drawing/2015/06/chart">
            <c:ext xmlns:c16="http://schemas.microsoft.com/office/drawing/2014/chart" uri="{C3380CC4-5D6E-409C-BE32-E72D297353CC}">
              <c16:uniqueId val="{00000003-FD93-406E-9349-F8D331D0D215}"/>
            </c:ext>
          </c:extLst>
        </c:ser>
        <c:dLbls>
          <c:showLegendKey val="0"/>
          <c:showVal val="0"/>
          <c:showCatName val="0"/>
          <c:showSerName val="0"/>
          <c:showPercent val="0"/>
          <c:showBubbleSize val="0"/>
        </c:dLbls>
        <c:gapWidth val="150"/>
        <c:overlap val="100"/>
        <c:axId val="145849344"/>
        <c:axId val="145875712"/>
      </c:barChart>
      <c:lineChart>
        <c:grouping val="standard"/>
        <c:varyColors val="0"/>
        <c:ser>
          <c:idx val="0"/>
          <c:order val="0"/>
          <c:tx>
            <c:strRef>
              <c:f>'G43'!$B$27</c:f>
              <c:strCache>
                <c:ptCount val="1"/>
                <c:pt idx="0">
                  <c:v>Current account balance</c:v>
                </c:pt>
              </c:strCache>
            </c:strRef>
          </c:tx>
          <c:spPr>
            <a:ln>
              <a:solidFill>
                <a:schemeClr val="tx1">
                  <a:lumMod val="95000"/>
                  <a:lumOff val="5000"/>
                </a:schemeClr>
              </a:solidFill>
            </a:ln>
          </c:spPr>
          <c:marker>
            <c:symbol val="none"/>
          </c:marker>
          <c:cat>
            <c:numRef>
              <c:f>'G43'!$C$1:$U$1</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'G43'!$C$27:$U$27</c:f>
              <c:numCache>
                <c:formatCode>0\.0%</c:formatCode>
                <c:ptCount val="19"/>
                <c:pt idx="5">
                  <c:v>7.6013724149136763E-2</c:v>
                </c:pt>
                <c:pt idx="6">
                  <c:v>7.059938317210733E-2</c:v>
                </c:pt>
                <c:pt idx="7">
                  <c:v>9.0947504559093728E-2</c:v>
                </c:pt>
                <c:pt idx="8">
                  <c:v>6.8984285414345009E-2</c:v>
                </c:pt>
                <c:pt idx="9">
                  <c:v>4.9777656914885407E-2</c:v>
                </c:pt>
                <c:pt idx="10">
                  <c:v>5.412088175890864E-2</c:v>
                </c:pt>
                <c:pt idx="11">
                  <c:v>6.9625946710430597E-2</c:v>
                </c:pt>
                <c:pt idx="12">
                  <c:v>8.5972516717689754E-2</c:v>
                </c:pt>
                <c:pt idx="13">
                  <c:v>0.10215233258699535</c:v>
                </c:pt>
                <c:pt idx="14">
                  <c:v>9.7511896957134567E-2</c:v>
                </c:pt>
                <c:pt idx="15">
                  <c:v>8.477425695395796E-2</c:v>
                </c:pt>
                <c:pt idx="16">
                  <c:v>6.2928255904279362E-2</c:v>
                </c:pt>
                <c:pt idx="17">
                  <c:v>8.0616994453205193E-2</c:v>
                </c:pt>
                <c:pt idx="18">
                  <c:v>0.10467296566845036</c:v>
                </c:pt>
              </c:numCache>
            </c:numRef>
          </c:val>
          <c:smooth val="0"/>
          <c:extLst xmlns:c16r2="http://schemas.microsoft.com/office/drawing/2015/06/chart">
            <c:ext xmlns:c16="http://schemas.microsoft.com/office/drawing/2014/chart" uri="{C3380CC4-5D6E-409C-BE32-E72D297353CC}">
              <c16:uniqueId val="{00000004-FD93-406E-9349-F8D331D0D215}"/>
            </c:ext>
          </c:extLst>
        </c:ser>
        <c:dLbls>
          <c:showLegendKey val="0"/>
          <c:showVal val="0"/>
          <c:showCatName val="0"/>
          <c:showSerName val="0"/>
          <c:showPercent val="0"/>
          <c:showBubbleSize val="0"/>
        </c:dLbls>
        <c:marker val="1"/>
        <c:smooth val="0"/>
        <c:axId val="145849344"/>
        <c:axId val="145875712"/>
      </c:lineChart>
      <c:catAx>
        <c:axId val="145849344"/>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45875712"/>
        <c:crosses val="autoZero"/>
        <c:auto val="1"/>
        <c:lblAlgn val="ctr"/>
        <c:lblOffset val="100"/>
        <c:noMultiLvlLbl val="0"/>
      </c:catAx>
      <c:valAx>
        <c:axId val="145875712"/>
        <c:scaling>
          <c:orientation val="minMax"/>
          <c:max val="0.14000000000000001"/>
          <c:min val="-6.0000000000000012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5849344"/>
        <c:crosses val="autoZero"/>
        <c:crossBetween val="between"/>
      </c:valAx>
    </c:plotArea>
    <c:legend>
      <c:legendPos val="t"/>
      <c:layout/>
      <c:overlay val="0"/>
    </c:legend>
    <c:plotVisOnly val="1"/>
    <c:dispBlanksAs val="gap"/>
    <c:showDLblsOverMax val="0"/>
  </c:chart>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Germany</a:t>
            </a:r>
          </a:p>
        </c:rich>
      </c:tx>
      <c:overlay val="0"/>
    </c:title>
    <c:autoTitleDeleted val="0"/>
    <c:plotArea>
      <c:layout/>
      <c:barChart>
        <c:barDir val="col"/>
        <c:grouping val="stacked"/>
        <c:varyColors val="0"/>
        <c:ser>
          <c:idx val="1"/>
          <c:order val="1"/>
          <c:tx>
            <c:strRef>
              <c:f>'G44'!$B$3</c:f>
              <c:strCache>
                <c:ptCount val="1"/>
                <c:pt idx="0">
                  <c:v>Government</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'G44'!$C$3:$T$3</c:f>
              <c:numCache>
                <c:formatCode>0\.0%</c:formatCode>
                <c:ptCount val="18"/>
                <c:pt idx="0">
                  <c:v>8.5892614151799208E-3</c:v>
                </c:pt>
                <c:pt idx="1">
                  <c:v>-3.1115902470353469E-2</c:v>
                </c:pt>
                <c:pt idx="2">
                  <c:v>-3.9442083203201028E-2</c:v>
                </c:pt>
                <c:pt idx="3">
                  <c:v>-4.1756152931425893E-2</c:v>
                </c:pt>
                <c:pt idx="4">
                  <c:v>-3.7407844553469981E-2</c:v>
                </c:pt>
                <c:pt idx="5">
                  <c:v>-3.4169397529619359E-2</c:v>
                </c:pt>
                <c:pt idx="6">
                  <c:v>-1.7215084090671681E-2</c:v>
                </c:pt>
                <c:pt idx="7">
                  <c:v>1.872490778798598E-3</c:v>
                </c:pt>
                <c:pt idx="8">
                  <c:v>-1.7687196983300409E-3</c:v>
                </c:pt>
                <c:pt idx="9">
                  <c:v>-3.2349976425447513E-2</c:v>
                </c:pt>
                <c:pt idx="10">
                  <c:v>-4.2209871088269263E-2</c:v>
                </c:pt>
                <c:pt idx="11">
                  <c:v>-9.5678327266270086E-3</c:v>
                </c:pt>
                <c:pt idx="12">
                  <c:v>-3.3680653745477219E-4</c:v>
                </c:pt>
                <c:pt idx="13">
                  <c:v>-1.403631680253623E-3</c:v>
                </c:pt>
                <c:pt idx="14">
                  <c:v>5.680615533299984E-3</c:v>
                </c:pt>
                <c:pt idx="15">
                  <c:v>7.8245639353725655E-3</c:v>
                </c:pt>
                <c:pt idx="16">
                  <c:v>9.0975551863280331E-3</c:v>
                </c:pt>
                <c:pt idx="17">
                  <c:v>1.0376707939975711E-2</c:v>
                </c:pt>
              </c:numCache>
            </c:numRef>
          </c:val>
          <c:extLst xmlns:c16r2="http://schemas.microsoft.com/office/drawing/2015/06/chart">
            <c:ext xmlns:c16="http://schemas.microsoft.com/office/drawing/2014/chart" uri="{C3380CC4-5D6E-409C-BE32-E72D297353CC}">
              <c16:uniqueId val="{00000000-1744-45EE-A7C2-7601C2D1B473}"/>
            </c:ext>
          </c:extLst>
        </c:ser>
        <c:ser>
          <c:idx val="2"/>
          <c:order val="2"/>
          <c:tx>
            <c:strRef>
              <c:f>'G44'!$B$4</c:f>
              <c:strCache>
                <c:ptCount val="1"/>
                <c:pt idx="0">
                  <c:v>Households and NPISHs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'G44'!$C$4:$T$4</c:f>
              <c:numCache>
                <c:formatCode>0\.0%</c:formatCode>
                <c:ptCount val="18"/>
                <c:pt idx="0">
                  <c:v>3.5611014514665862E-2</c:v>
                </c:pt>
                <c:pt idx="1">
                  <c:v>4.4636098814138589E-2</c:v>
                </c:pt>
                <c:pt idx="2">
                  <c:v>4.582920304713279E-2</c:v>
                </c:pt>
                <c:pt idx="3">
                  <c:v>5.634932074519837E-2</c:v>
                </c:pt>
                <c:pt idx="4">
                  <c:v>5.8750473438972613E-2</c:v>
                </c:pt>
                <c:pt idx="5">
                  <c:v>6.2889528263345013E-2</c:v>
                </c:pt>
                <c:pt idx="6">
                  <c:v>5.7160764650579753E-2</c:v>
                </c:pt>
                <c:pt idx="7">
                  <c:v>5.4193209535140043E-2</c:v>
                </c:pt>
                <c:pt idx="8">
                  <c:v>5.3479275804726473E-2</c:v>
                </c:pt>
                <c:pt idx="9">
                  <c:v>6.1537711154827902E-2</c:v>
                </c:pt>
                <c:pt idx="10">
                  <c:v>5.7595559793183107E-2</c:v>
                </c:pt>
                <c:pt idx="11">
                  <c:v>4.661280298321939E-2</c:v>
                </c:pt>
                <c:pt idx="12">
                  <c:v>4.9233937337306861E-2</c:v>
                </c:pt>
                <c:pt idx="13">
                  <c:v>4.702360733695652E-2</c:v>
                </c:pt>
                <c:pt idx="14">
                  <c:v>4.8764883838847882E-2</c:v>
                </c:pt>
                <c:pt idx="15">
                  <c:v>5.2249037345106039E-2</c:v>
                </c:pt>
                <c:pt idx="16">
                  <c:v>5.0858453991613262E-2</c:v>
                </c:pt>
                <c:pt idx="17">
                  <c:v>5.0620320137672627E-2</c:v>
                </c:pt>
              </c:numCache>
            </c:numRef>
          </c:val>
          <c:extLst xmlns:c16r2="http://schemas.microsoft.com/office/drawing/2015/06/chart">
            <c:ext xmlns:c16="http://schemas.microsoft.com/office/drawing/2014/chart" uri="{C3380CC4-5D6E-409C-BE32-E72D297353CC}">
              <c16:uniqueId val="{00000001-1744-45EE-A7C2-7601C2D1B473}"/>
            </c:ext>
          </c:extLst>
        </c:ser>
        <c:ser>
          <c:idx val="3"/>
          <c:order val="3"/>
          <c:tx>
            <c:strRef>
              <c:f>'G44'!$B$5</c:f>
              <c:strCache>
                <c:ptCount val="1"/>
                <c:pt idx="0">
                  <c:v>Financial corporations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'G44'!$C$5:$T$5</c:f>
              <c:numCache>
                <c:formatCode>0\.0%</c:formatCode>
                <c:ptCount val="18"/>
                <c:pt idx="0">
                  <c:v>2.7309495010583609E-3</c:v>
                </c:pt>
                <c:pt idx="1">
                  <c:v>-2.374475307934032E-3</c:v>
                </c:pt>
                <c:pt idx="2">
                  <c:v>5.9847281253253308E-3</c:v>
                </c:pt>
                <c:pt idx="3">
                  <c:v>1.9476775611689671E-3</c:v>
                </c:pt>
                <c:pt idx="4">
                  <c:v>6.2907928231055836E-3</c:v>
                </c:pt>
                <c:pt idx="5">
                  <c:v>7.3289987222169102E-3</c:v>
                </c:pt>
                <c:pt idx="6">
                  <c:v>1.3316619659458901E-2</c:v>
                </c:pt>
                <c:pt idx="7">
                  <c:v>9.750400878550709E-3</c:v>
                </c:pt>
                <c:pt idx="8">
                  <c:v>1.3763301506007641E-2</c:v>
                </c:pt>
                <c:pt idx="9">
                  <c:v>8.8835417106995947E-3</c:v>
                </c:pt>
                <c:pt idx="10">
                  <c:v>1.9149942249405048E-2</c:v>
                </c:pt>
                <c:pt idx="11">
                  <c:v>7.7995057563112254E-3</c:v>
                </c:pt>
                <c:pt idx="12">
                  <c:v>-4.0840964956168017E-3</c:v>
                </c:pt>
                <c:pt idx="13">
                  <c:v>-6.9781759510869562E-3</c:v>
                </c:pt>
                <c:pt idx="14">
                  <c:v>-7.3739446469225037E-3</c:v>
                </c:pt>
                <c:pt idx="15">
                  <c:v>-9.6554121868501677E-3</c:v>
                </c:pt>
                <c:pt idx="16">
                  <c:v>-9.0409051348999125E-3</c:v>
                </c:pt>
                <c:pt idx="17">
                  <c:v>-7.124070130044487E-3</c:v>
                </c:pt>
              </c:numCache>
            </c:numRef>
          </c:val>
          <c:extLst xmlns:c16r2="http://schemas.microsoft.com/office/drawing/2015/06/chart">
            <c:ext xmlns:c16="http://schemas.microsoft.com/office/drawing/2014/chart" uri="{C3380CC4-5D6E-409C-BE32-E72D297353CC}">
              <c16:uniqueId val="{00000002-1744-45EE-A7C2-7601C2D1B473}"/>
            </c:ext>
          </c:extLst>
        </c:ser>
        <c:ser>
          <c:idx val="4"/>
          <c:order val="4"/>
          <c:tx>
            <c:strRef>
              <c:f>'G44'!$B$6</c:f>
              <c:strCache>
                <c:ptCount val="1"/>
                <c:pt idx="0">
                  <c:v>Non-financial corporations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'G44'!$C$6:$T$6</c:f>
              <c:numCache>
                <c:formatCode>0\.0%</c:formatCode>
                <c:ptCount val="18"/>
                <c:pt idx="0">
                  <c:v>-6.1650948745086177E-2</c:v>
                </c:pt>
                <c:pt idx="1">
                  <c:v>-1.5665298070968191E-2</c:v>
                </c:pt>
                <c:pt idx="2">
                  <c:v>4.7196158041723814E-3</c:v>
                </c:pt>
                <c:pt idx="3">
                  <c:v>3.8196821736153648E-4</c:v>
                </c:pt>
                <c:pt idx="4">
                  <c:v>1.6942509094432359E-2</c:v>
                </c:pt>
                <c:pt idx="5">
                  <c:v>9.4216944968403115E-3</c:v>
                </c:pt>
                <c:pt idx="6">
                  <c:v>4.1111459312650166E-3</c:v>
                </c:pt>
                <c:pt idx="7">
                  <c:v>2.1609641775722881E-3</c:v>
                </c:pt>
                <c:pt idx="8">
                  <c:v>-1.0647060201269451E-2</c:v>
                </c:pt>
                <c:pt idx="9">
                  <c:v>1.9929438925650741E-2</c:v>
                </c:pt>
                <c:pt idx="10">
                  <c:v>2.361185398789175E-2</c:v>
                </c:pt>
                <c:pt idx="11">
                  <c:v>1.5343750924857199E-2</c:v>
                </c:pt>
                <c:pt idx="12">
                  <c:v>2.5947155090528091E-2</c:v>
                </c:pt>
                <c:pt idx="13">
                  <c:v>2.754047780797101E-2</c:v>
                </c:pt>
                <c:pt idx="14">
                  <c:v>2.8864183162673258E-2</c:v>
                </c:pt>
                <c:pt idx="15">
                  <c:v>3.8103094271301402E-2</c:v>
                </c:pt>
                <c:pt idx="16">
                  <c:v>3.5101511195505967E-2</c:v>
                </c:pt>
                <c:pt idx="17">
                  <c:v>2.6212416166769389E-2</c:v>
                </c:pt>
              </c:numCache>
            </c:numRef>
          </c:val>
          <c:extLst xmlns:c16r2="http://schemas.microsoft.com/office/drawing/2015/06/chart">
            <c:ext xmlns:c16="http://schemas.microsoft.com/office/drawing/2014/chart" uri="{C3380CC4-5D6E-409C-BE32-E72D297353CC}">
              <c16:uniqueId val="{00000003-1744-45EE-A7C2-7601C2D1B473}"/>
            </c:ext>
          </c:extLst>
        </c:ser>
        <c:dLbls>
          <c:showLegendKey val="0"/>
          <c:showVal val="0"/>
          <c:showCatName val="0"/>
          <c:showSerName val="0"/>
          <c:showPercent val="0"/>
          <c:showBubbleSize val="0"/>
        </c:dLbls>
        <c:gapWidth val="150"/>
        <c:overlap val="100"/>
        <c:axId val="147053184"/>
        <c:axId val="147054976"/>
      </c:barChart>
      <c:lineChart>
        <c:grouping val="standard"/>
        <c:varyColors val="0"/>
        <c:ser>
          <c:idx val="0"/>
          <c:order val="0"/>
          <c:tx>
            <c:strRef>
              <c:f>'G44'!$B$2</c:f>
              <c:strCache>
                <c:ptCount val="1"/>
                <c:pt idx="0">
                  <c:v>Net national savings</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'G44'!$C$2:$T$2</c:f>
              <c:numCache>
                <c:formatCode>0\.0%</c:formatCode>
                <c:ptCount val="18"/>
                <c:pt idx="0">
                  <c:v>-1.4719723314182039E-2</c:v>
                </c:pt>
                <c:pt idx="1">
                  <c:v>-4.5195770351171023E-3</c:v>
                </c:pt>
                <c:pt idx="2">
                  <c:v>1.7091463773429474E-2</c:v>
                </c:pt>
                <c:pt idx="3">
                  <c:v>1.6922813592302979E-2</c:v>
                </c:pt>
                <c:pt idx="4">
                  <c:v>4.4575930803040578E-2</c:v>
                </c:pt>
                <c:pt idx="5">
                  <c:v>4.5470823952782874E-2</c:v>
                </c:pt>
                <c:pt idx="6">
                  <c:v>5.7373446150631988E-2</c:v>
                </c:pt>
                <c:pt idx="7">
                  <c:v>6.7977065370061637E-2</c:v>
                </c:pt>
                <c:pt idx="8">
                  <c:v>5.4826797411134616E-2</c:v>
                </c:pt>
                <c:pt idx="9">
                  <c:v>5.8000715365730732E-2</c:v>
                </c:pt>
                <c:pt idx="10">
                  <c:v>5.8147484942210642E-2</c:v>
                </c:pt>
                <c:pt idx="11">
                  <c:v>6.0188226937760811E-2</c:v>
                </c:pt>
                <c:pt idx="12">
                  <c:v>7.076018939476339E-2</c:v>
                </c:pt>
                <c:pt idx="13">
                  <c:v>6.6182277513586962E-2</c:v>
                </c:pt>
                <c:pt idx="14">
                  <c:v>7.5935737887898619E-2</c:v>
                </c:pt>
                <c:pt idx="15">
                  <c:v>8.8521283364929843E-2</c:v>
                </c:pt>
                <c:pt idx="16">
                  <c:v>8.6016615238547339E-2</c:v>
                </c:pt>
                <c:pt idx="17">
                  <c:v>8.0085374114373248E-2</c:v>
                </c:pt>
              </c:numCache>
            </c:numRef>
          </c:val>
          <c:smooth val="0"/>
          <c:extLst xmlns:c16r2="http://schemas.microsoft.com/office/drawing/2015/06/chart">
            <c:ext xmlns:c16="http://schemas.microsoft.com/office/drawing/2014/chart" uri="{C3380CC4-5D6E-409C-BE32-E72D297353CC}">
              <c16:uniqueId val="{00000004-1744-45EE-A7C2-7601C2D1B473}"/>
            </c:ext>
          </c:extLst>
        </c:ser>
        <c:dLbls>
          <c:showLegendKey val="0"/>
          <c:showVal val="0"/>
          <c:showCatName val="0"/>
          <c:showSerName val="0"/>
          <c:showPercent val="0"/>
          <c:showBubbleSize val="0"/>
        </c:dLbls>
        <c:marker val="1"/>
        <c:smooth val="0"/>
        <c:axId val="147053184"/>
        <c:axId val="147054976"/>
      </c:lineChart>
      <c:catAx>
        <c:axId val="147053184"/>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47054976"/>
        <c:crosses val="autoZero"/>
        <c:auto val="1"/>
        <c:lblAlgn val="ctr"/>
        <c:lblOffset val="100"/>
        <c:noMultiLvlLbl val="0"/>
      </c:catAx>
      <c:valAx>
        <c:axId val="147054976"/>
        <c:scaling>
          <c:orientation val="minMax"/>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7053184"/>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Belgium</a:t>
            </a:r>
          </a:p>
        </c:rich>
      </c:tx>
      <c:overlay val="0"/>
    </c:title>
    <c:autoTitleDeleted val="0"/>
    <c:plotArea>
      <c:layout/>
      <c:barChart>
        <c:barDir val="col"/>
        <c:grouping val="stacked"/>
        <c:varyColors val="0"/>
        <c:ser>
          <c:idx val="1"/>
          <c:order val="1"/>
          <c:tx>
            <c:strRef>
              <c:f>'G44'!$B$8</c:f>
              <c:strCache>
                <c:ptCount val="1"/>
                <c:pt idx="0">
                  <c:v>Government</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'G44'!$C$8:$T$8</c:f>
              <c:numCache>
                <c:formatCode>0\.0%</c:formatCode>
                <c:ptCount val="18"/>
                <c:pt idx="0">
                  <c:v>-7.2031043055975088E-4</c:v>
                </c:pt>
                <c:pt idx="1">
                  <c:v>1.719412886341165E-3</c:v>
                </c:pt>
                <c:pt idx="2">
                  <c:v>4.5443787670627791E-4</c:v>
                </c:pt>
                <c:pt idx="3">
                  <c:v>-1.760919060347832E-2</c:v>
                </c:pt>
                <c:pt idx="4">
                  <c:v>-1.5700804925700711E-3</c:v>
                </c:pt>
                <c:pt idx="5">
                  <c:v>-2.761325898739184E-2</c:v>
                </c:pt>
                <c:pt idx="6">
                  <c:v>2.1949286433902192E-3</c:v>
                </c:pt>
                <c:pt idx="7">
                  <c:v>6.5561881277876493E-4</c:v>
                </c:pt>
                <c:pt idx="8">
                  <c:v>-1.103184463683173E-2</c:v>
                </c:pt>
                <c:pt idx="9">
                  <c:v>-5.3830325095023793E-2</c:v>
                </c:pt>
                <c:pt idx="10">
                  <c:v>-4.0013640079923203E-2</c:v>
                </c:pt>
                <c:pt idx="11">
                  <c:v>-4.193810548650867E-2</c:v>
                </c:pt>
                <c:pt idx="12">
                  <c:v>-4.2345795523665672E-2</c:v>
                </c:pt>
                <c:pt idx="13">
                  <c:v>-3.1301947954298803E-2</c:v>
                </c:pt>
                <c:pt idx="14">
                  <c:v>-3.0985791576123769E-2</c:v>
                </c:pt>
                <c:pt idx="15">
                  <c:v>-2.4515206678569049E-2</c:v>
                </c:pt>
                <c:pt idx="16">
                  <c:v>-2.4304132032120729E-2</c:v>
                </c:pt>
                <c:pt idx="17">
                  <c:v>-8.8235582171492712E-3</c:v>
                </c:pt>
              </c:numCache>
            </c:numRef>
          </c:val>
          <c:extLst xmlns:c16r2="http://schemas.microsoft.com/office/drawing/2015/06/chart">
            <c:ext xmlns:c16="http://schemas.microsoft.com/office/drawing/2014/chart" uri="{C3380CC4-5D6E-409C-BE32-E72D297353CC}">
              <c16:uniqueId val="{00000000-173C-4748-8A00-7A72F6CB8217}"/>
            </c:ext>
          </c:extLst>
        </c:ser>
        <c:ser>
          <c:idx val="2"/>
          <c:order val="2"/>
          <c:tx>
            <c:strRef>
              <c:f>'G44'!$B$9</c:f>
              <c:strCache>
                <c:ptCount val="1"/>
                <c:pt idx="0">
                  <c:v>Households and NPISHs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'G44'!$C$9:$T$9</c:f>
              <c:numCache>
                <c:formatCode>0\.0%</c:formatCode>
                <c:ptCount val="18"/>
                <c:pt idx="0">
                  <c:v>4.0488416943560201E-2</c:v>
                </c:pt>
                <c:pt idx="1">
                  <c:v>5.3188927733490252E-2</c:v>
                </c:pt>
                <c:pt idx="2">
                  <c:v>4.9748223238789663E-2</c:v>
                </c:pt>
                <c:pt idx="3">
                  <c:v>4.5192323001452393E-2</c:v>
                </c:pt>
                <c:pt idx="4">
                  <c:v>3.1358089496596707E-2</c:v>
                </c:pt>
                <c:pt idx="5">
                  <c:v>2.2482926716510299E-2</c:v>
                </c:pt>
                <c:pt idx="6">
                  <c:v>2.331155037575525E-2</c:v>
                </c:pt>
                <c:pt idx="7">
                  <c:v>2.369510824237589E-2</c:v>
                </c:pt>
                <c:pt idx="8">
                  <c:v>2.9426725363837631E-2</c:v>
                </c:pt>
                <c:pt idx="9">
                  <c:v>4.6863204456892883E-2</c:v>
                </c:pt>
                <c:pt idx="10">
                  <c:v>2.6313302775537149E-2</c:v>
                </c:pt>
                <c:pt idx="11">
                  <c:v>2.0440177332848329E-2</c:v>
                </c:pt>
                <c:pt idx="12">
                  <c:v>1.563354435263372E-2</c:v>
                </c:pt>
                <c:pt idx="13">
                  <c:v>1.360555314551315E-2</c:v>
                </c:pt>
                <c:pt idx="14">
                  <c:v>9.5504323314002521E-3</c:v>
                </c:pt>
                <c:pt idx="15">
                  <c:v>4.3453909416359994E-3</c:v>
                </c:pt>
                <c:pt idx="16">
                  <c:v>1.0408319308397799E-3</c:v>
                </c:pt>
                <c:pt idx="17">
                  <c:v>2.2867455988688349E-3</c:v>
                </c:pt>
              </c:numCache>
            </c:numRef>
          </c:val>
          <c:extLst xmlns:c16r2="http://schemas.microsoft.com/office/drawing/2015/06/chart">
            <c:ext xmlns:c16="http://schemas.microsoft.com/office/drawing/2014/chart" uri="{C3380CC4-5D6E-409C-BE32-E72D297353CC}">
              <c16:uniqueId val="{00000001-173C-4748-8A00-7A72F6CB8217}"/>
            </c:ext>
          </c:extLst>
        </c:ser>
        <c:ser>
          <c:idx val="3"/>
          <c:order val="3"/>
          <c:tx>
            <c:strRef>
              <c:f>'G44'!$B$10</c:f>
              <c:strCache>
                <c:ptCount val="1"/>
                <c:pt idx="0">
                  <c:v>Financial corporations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'G44'!$C$10:$T$10</c:f>
              <c:numCache>
                <c:formatCode>0\.0%</c:formatCode>
                <c:ptCount val="18"/>
                <c:pt idx="0">
                  <c:v>2.99354818721875E-3</c:v>
                </c:pt>
                <c:pt idx="1">
                  <c:v>-8.2433996367034818E-3</c:v>
                </c:pt>
                <c:pt idx="2">
                  <c:v>9.1723741034395144E-3</c:v>
                </c:pt>
                <c:pt idx="3">
                  <c:v>1.040559163448458E-2</c:v>
                </c:pt>
                <c:pt idx="4">
                  <c:v>2.4167187795017791E-2</c:v>
                </c:pt>
                <c:pt idx="5">
                  <c:v>2.3895533849919479E-2</c:v>
                </c:pt>
                <c:pt idx="6">
                  <c:v>3.3597408453567158E-2</c:v>
                </c:pt>
                <c:pt idx="7">
                  <c:v>2.474525873010117E-2</c:v>
                </c:pt>
                <c:pt idx="8">
                  <c:v>1.4195097579292441E-2</c:v>
                </c:pt>
                <c:pt idx="9">
                  <c:v>-2.032506921963375E-2</c:v>
                </c:pt>
                <c:pt idx="10">
                  <c:v>3.8707150496917982E-2</c:v>
                </c:pt>
                <c:pt idx="11">
                  <c:v>3.9743470367018432E-2</c:v>
                </c:pt>
                <c:pt idx="12">
                  <c:v>4.6144504220773097E-2</c:v>
                </c:pt>
                <c:pt idx="13">
                  <c:v>1.794108066528045E-2</c:v>
                </c:pt>
                <c:pt idx="14">
                  <c:v>1.6226486965571951E-2</c:v>
                </c:pt>
                <c:pt idx="15">
                  <c:v>1.6113955322763281E-2</c:v>
                </c:pt>
                <c:pt idx="16">
                  <c:v>2.261572367372227E-2</c:v>
                </c:pt>
                <c:pt idx="17">
                  <c:v>1.4401486475744669E-2</c:v>
                </c:pt>
              </c:numCache>
            </c:numRef>
          </c:val>
          <c:extLst xmlns:c16r2="http://schemas.microsoft.com/office/drawing/2015/06/chart">
            <c:ext xmlns:c16="http://schemas.microsoft.com/office/drawing/2014/chart" uri="{C3380CC4-5D6E-409C-BE32-E72D297353CC}">
              <c16:uniqueId val="{00000002-173C-4748-8A00-7A72F6CB8217}"/>
            </c:ext>
          </c:extLst>
        </c:ser>
        <c:ser>
          <c:idx val="4"/>
          <c:order val="4"/>
          <c:tx>
            <c:strRef>
              <c:f>'G44'!$B$11</c:f>
              <c:strCache>
                <c:ptCount val="1"/>
                <c:pt idx="0">
                  <c:v>Non-financial corporations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'G44'!$C$11:$T$11</c:f>
              <c:numCache>
                <c:formatCode>0\.0%</c:formatCode>
                <c:ptCount val="18"/>
                <c:pt idx="0">
                  <c:v>-4.2792635794006708E-3</c:v>
                </c:pt>
                <c:pt idx="1">
                  <c:v>-7.0921078572277804E-3</c:v>
                </c:pt>
                <c:pt idx="2">
                  <c:v>-9.1614675943985633E-4</c:v>
                </c:pt>
                <c:pt idx="3">
                  <c:v>1.790993024609348E-2</c:v>
                </c:pt>
                <c:pt idx="4">
                  <c:v>-9.0287997621780001E-3</c:v>
                </c:pt>
                <c:pt idx="5">
                  <c:v>1.413249227560736E-2</c:v>
                </c:pt>
                <c:pt idx="6">
                  <c:v>-2.231969977539482E-2</c:v>
                </c:pt>
                <c:pt idx="7">
                  <c:v>-1.208543351343511E-2</c:v>
                </c:pt>
                <c:pt idx="8">
                  <c:v>-2.270481286110862E-2</c:v>
                </c:pt>
                <c:pt idx="9">
                  <c:v>3.4614834347388657E-2</c:v>
                </c:pt>
                <c:pt idx="10">
                  <c:v>1.116131037892306E-2</c:v>
                </c:pt>
                <c:pt idx="11">
                  <c:v>-1.6916099785205359E-2</c:v>
                </c:pt>
                <c:pt idx="12">
                  <c:v>2.6322573852239012E-3</c:v>
                </c:pt>
                <c:pt idx="13">
                  <c:v>1.0720299087678589E-2</c:v>
                </c:pt>
                <c:pt idx="14">
                  <c:v>1.6246482636509199E-4</c:v>
                </c:pt>
                <c:pt idx="15">
                  <c:v>-3.4403039145987132E-3</c:v>
                </c:pt>
                <c:pt idx="16">
                  <c:v>-2.0698897448148562E-3</c:v>
                </c:pt>
                <c:pt idx="17">
                  <c:v>1.9382674348977879E-3</c:v>
                </c:pt>
              </c:numCache>
            </c:numRef>
          </c:val>
          <c:extLst xmlns:c16r2="http://schemas.microsoft.com/office/drawing/2015/06/chart">
            <c:ext xmlns:c16="http://schemas.microsoft.com/office/drawing/2014/chart" uri="{C3380CC4-5D6E-409C-BE32-E72D297353CC}">
              <c16:uniqueId val="{00000003-173C-4748-8A00-7A72F6CB8217}"/>
            </c:ext>
          </c:extLst>
        </c:ser>
        <c:dLbls>
          <c:showLegendKey val="0"/>
          <c:showVal val="0"/>
          <c:showCatName val="0"/>
          <c:showSerName val="0"/>
          <c:showPercent val="0"/>
          <c:showBubbleSize val="0"/>
        </c:dLbls>
        <c:gapWidth val="150"/>
        <c:overlap val="100"/>
        <c:axId val="147638528"/>
        <c:axId val="147644416"/>
      </c:barChart>
      <c:lineChart>
        <c:grouping val="standard"/>
        <c:varyColors val="0"/>
        <c:ser>
          <c:idx val="0"/>
          <c:order val="0"/>
          <c:tx>
            <c:strRef>
              <c:f>'G44'!$B$7</c:f>
              <c:strCache>
                <c:ptCount val="1"/>
                <c:pt idx="0">
                  <c:v>Net national savings</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'G44'!$C$7:$T$7</c:f>
              <c:numCache>
                <c:formatCode>0\.0%</c:formatCode>
                <c:ptCount val="18"/>
                <c:pt idx="0">
                  <c:v>3.8482391120818533E-2</c:v>
                </c:pt>
                <c:pt idx="1">
                  <c:v>3.9572833125900153E-2</c:v>
                </c:pt>
                <c:pt idx="2">
                  <c:v>5.8458888459495602E-2</c:v>
                </c:pt>
                <c:pt idx="3">
                  <c:v>5.5898654278552132E-2</c:v>
                </c:pt>
                <c:pt idx="4">
                  <c:v>4.4926397036866426E-2</c:v>
                </c:pt>
                <c:pt idx="5">
                  <c:v>3.2897693854645298E-2</c:v>
                </c:pt>
                <c:pt idx="6">
                  <c:v>3.6784187697317811E-2</c:v>
                </c:pt>
                <c:pt idx="7">
                  <c:v>3.7010552271820721E-2</c:v>
                </c:pt>
                <c:pt idx="8">
                  <c:v>9.8851654451897197E-3</c:v>
                </c:pt>
                <c:pt idx="9">
                  <c:v>7.3226444896239973E-3</c:v>
                </c:pt>
                <c:pt idx="10">
                  <c:v>3.6168123571454991E-2</c:v>
                </c:pt>
                <c:pt idx="11">
                  <c:v>1.3294424281527321E-3</c:v>
                </c:pt>
                <c:pt idx="12">
                  <c:v>2.2064510434965046E-2</c:v>
                </c:pt>
                <c:pt idx="13">
                  <c:v>1.0964984944173386E-2</c:v>
                </c:pt>
                <c:pt idx="14">
                  <c:v>-5.0464074527864743E-3</c:v>
                </c:pt>
                <c:pt idx="15">
                  <c:v>-7.4961643287684825E-3</c:v>
                </c:pt>
                <c:pt idx="16">
                  <c:v>-2.717466172373536E-3</c:v>
                </c:pt>
                <c:pt idx="17">
                  <c:v>9.8029412923620208E-3</c:v>
                </c:pt>
              </c:numCache>
            </c:numRef>
          </c:val>
          <c:smooth val="0"/>
          <c:extLst xmlns:c16r2="http://schemas.microsoft.com/office/drawing/2015/06/chart">
            <c:ext xmlns:c16="http://schemas.microsoft.com/office/drawing/2014/chart" uri="{C3380CC4-5D6E-409C-BE32-E72D297353CC}">
              <c16:uniqueId val="{00000004-173C-4748-8A00-7A72F6CB8217}"/>
            </c:ext>
          </c:extLst>
        </c:ser>
        <c:dLbls>
          <c:showLegendKey val="0"/>
          <c:showVal val="0"/>
          <c:showCatName val="0"/>
          <c:showSerName val="0"/>
          <c:showPercent val="0"/>
          <c:showBubbleSize val="0"/>
        </c:dLbls>
        <c:marker val="1"/>
        <c:smooth val="0"/>
        <c:axId val="147638528"/>
        <c:axId val="147644416"/>
      </c:lineChart>
      <c:catAx>
        <c:axId val="147638528"/>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47644416"/>
        <c:crosses val="autoZero"/>
        <c:auto val="1"/>
        <c:lblAlgn val="ctr"/>
        <c:lblOffset val="100"/>
        <c:noMultiLvlLbl val="0"/>
      </c:catAx>
      <c:valAx>
        <c:axId val="147644416"/>
        <c:scaling>
          <c:orientation val="minMax"/>
          <c:max val="0.12000000000000001"/>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7638528"/>
        <c:crosses val="autoZero"/>
        <c:crossBetween val="between"/>
      </c:valAx>
    </c:plotArea>
    <c:legend>
      <c:legendPos val="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Spain</a:t>
            </a:r>
          </a:p>
        </c:rich>
      </c:tx>
      <c:layout/>
      <c:overlay val="0"/>
    </c:title>
    <c:autoTitleDeleted val="0"/>
    <c:plotArea>
      <c:layout/>
      <c:barChart>
        <c:barDir val="col"/>
        <c:grouping val="stacked"/>
        <c:varyColors val="0"/>
        <c:ser>
          <c:idx val="1"/>
          <c:order val="1"/>
          <c:tx>
            <c:strRef>
              <c:f>'G44'!$B$13</c:f>
              <c:strCache>
                <c:ptCount val="1"/>
                <c:pt idx="0">
                  <c:v>Government</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'G44'!$C$13:$T$13</c:f>
              <c:numCache>
                <c:formatCode>0\.0%</c:formatCode>
                <c:ptCount val="18"/>
                <c:pt idx="0">
                  <c:v>-1.099574468085106E-2</c:v>
                </c:pt>
                <c:pt idx="1">
                  <c:v>-5.450818266030809E-3</c:v>
                </c:pt>
                <c:pt idx="2">
                  <c:v>-4.1105689668058214E-3</c:v>
                </c:pt>
                <c:pt idx="3">
                  <c:v>-3.5931557042435829E-3</c:v>
                </c:pt>
                <c:pt idx="4">
                  <c:v>-3.9237538018620422E-4</c:v>
                </c:pt>
                <c:pt idx="5">
                  <c:v>1.2095864237464079E-2</c:v>
                </c:pt>
                <c:pt idx="6">
                  <c:v>2.1999575385873049E-2</c:v>
                </c:pt>
                <c:pt idx="7">
                  <c:v>1.923747718140242E-2</c:v>
                </c:pt>
                <c:pt idx="8">
                  <c:v>-4.4205245358238707E-2</c:v>
                </c:pt>
                <c:pt idx="9">
                  <c:v>-0.1095350363096496</c:v>
                </c:pt>
                <c:pt idx="10">
                  <c:v>-9.381137626221743E-2</c:v>
                </c:pt>
                <c:pt idx="11">
                  <c:v>-9.6421221375329422E-2</c:v>
                </c:pt>
                <c:pt idx="12">
                  <c:v>-0.104679197741906</c:v>
                </c:pt>
                <c:pt idx="13">
                  <c:v>-6.9891283259220838E-2</c:v>
                </c:pt>
                <c:pt idx="14">
                  <c:v>-5.9684723747856092E-2</c:v>
                </c:pt>
                <c:pt idx="15">
                  <c:v>-5.2724607252362027E-2</c:v>
                </c:pt>
                <c:pt idx="16">
                  <c:v>-4.468944163226049E-2</c:v>
                </c:pt>
                <c:pt idx="17">
                  <c:v>-3.0783173385668931E-2</c:v>
                </c:pt>
              </c:numCache>
            </c:numRef>
          </c:val>
          <c:extLst xmlns:c16r2="http://schemas.microsoft.com/office/drawing/2015/06/chart">
            <c:ext xmlns:c16="http://schemas.microsoft.com/office/drawing/2014/chart" uri="{C3380CC4-5D6E-409C-BE32-E72D297353CC}">
              <c16:uniqueId val="{00000000-FF7A-41B4-B7E2-3C0762DB8708}"/>
            </c:ext>
          </c:extLst>
        </c:ser>
        <c:ser>
          <c:idx val="2"/>
          <c:order val="2"/>
          <c:tx>
            <c:strRef>
              <c:f>'G44'!$B$14</c:f>
              <c:strCache>
                <c:ptCount val="1"/>
                <c:pt idx="0">
                  <c:v>Households and NPISHs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'G44'!$C$14:$T$14</c:f>
              <c:numCache>
                <c:formatCode>0\.0%</c:formatCode>
                <c:ptCount val="18"/>
                <c:pt idx="0">
                  <c:v>1.0296324951644099E-2</c:v>
                </c:pt>
                <c:pt idx="1">
                  <c:v>4.4315595658787066E-3</c:v>
                </c:pt>
                <c:pt idx="2">
                  <c:v>1.187794279369214E-3</c:v>
                </c:pt>
                <c:pt idx="3">
                  <c:v>3.9578230479718019E-3</c:v>
                </c:pt>
                <c:pt idx="4">
                  <c:v>-8.9700726707065085E-3</c:v>
                </c:pt>
                <c:pt idx="5">
                  <c:v>-2.810547559227395E-2</c:v>
                </c:pt>
                <c:pt idx="6">
                  <c:v>-4.0340326238573622E-2</c:v>
                </c:pt>
                <c:pt idx="7">
                  <c:v>-5.302981938495957E-2</c:v>
                </c:pt>
                <c:pt idx="8">
                  <c:v>-2.4235257228605339E-2</c:v>
                </c:pt>
                <c:pt idx="9">
                  <c:v>2.905049988323084E-2</c:v>
                </c:pt>
                <c:pt idx="10">
                  <c:v>1.3091443981367979E-2</c:v>
                </c:pt>
                <c:pt idx="11">
                  <c:v>2.5833084995174921E-2</c:v>
                </c:pt>
                <c:pt idx="12">
                  <c:v>2.2340512495011129E-2</c:v>
                </c:pt>
                <c:pt idx="13">
                  <c:v>4.0040245960535951E-2</c:v>
                </c:pt>
                <c:pt idx="14">
                  <c:v>3.3596384729529208E-2</c:v>
                </c:pt>
                <c:pt idx="15">
                  <c:v>2.3715159110774028E-2</c:v>
                </c:pt>
                <c:pt idx="16">
                  <c:v>1.741061173120189E-2</c:v>
                </c:pt>
                <c:pt idx="17">
                  <c:v>-4.0803588040664689E-3</c:v>
                </c:pt>
              </c:numCache>
            </c:numRef>
          </c:val>
          <c:extLst xmlns:c16r2="http://schemas.microsoft.com/office/drawing/2015/06/chart">
            <c:ext xmlns:c16="http://schemas.microsoft.com/office/drawing/2014/chart" uri="{C3380CC4-5D6E-409C-BE32-E72D297353CC}">
              <c16:uniqueId val="{00000001-FF7A-41B4-B7E2-3C0762DB8708}"/>
            </c:ext>
          </c:extLst>
        </c:ser>
        <c:ser>
          <c:idx val="3"/>
          <c:order val="3"/>
          <c:tx>
            <c:strRef>
              <c:f>'G44'!$B$15</c:f>
              <c:strCache>
                <c:ptCount val="1"/>
                <c:pt idx="0">
                  <c:v>Financial corporations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'G44'!$C$15:$T$15</c:f>
              <c:numCache>
                <c:formatCode>0\.0%</c:formatCode>
                <c:ptCount val="18"/>
                <c:pt idx="0">
                  <c:v>4.4998065764023211E-3</c:v>
                </c:pt>
                <c:pt idx="1">
                  <c:v>7.9353506936105482E-3</c:v>
                </c:pt>
                <c:pt idx="2">
                  <c:v>1.148023190015054E-2</c:v>
                </c:pt>
                <c:pt idx="3">
                  <c:v>1.109683971563415E-2</c:v>
                </c:pt>
                <c:pt idx="4">
                  <c:v>7.7592811868774812E-3</c:v>
                </c:pt>
                <c:pt idx="5">
                  <c:v>9.8638892888843997E-3</c:v>
                </c:pt>
                <c:pt idx="6">
                  <c:v>8.5131164097486649E-3</c:v>
                </c:pt>
                <c:pt idx="7">
                  <c:v>2.0496721431300869E-2</c:v>
                </c:pt>
                <c:pt idx="8">
                  <c:v>2.095903603664136E-2</c:v>
                </c:pt>
                <c:pt idx="9">
                  <c:v>1.8041762584194279E-2</c:v>
                </c:pt>
                <c:pt idx="10">
                  <c:v>1.033827195899846E-2</c:v>
                </c:pt>
                <c:pt idx="11">
                  <c:v>2.082584037165713E-2</c:v>
                </c:pt>
                <c:pt idx="12">
                  <c:v>6.8767040290820966E-2</c:v>
                </c:pt>
                <c:pt idx="13">
                  <c:v>2.2272746328579798E-2</c:v>
                </c:pt>
                <c:pt idx="14">
                  <c:v>2.3082037347516911E-2</c:v>
                </c:pt>
                <c:pt idx="15">
                  <c:v>1.8161890183274521E-2</c:v>
                </c:pt>
                <c:pt idx="16">
                  <c:v>2.0799236285724249E-2</c:v>
                </c:pt>
                <c:pt idx="17">
                  <c:v>2.333495381623724E-2</c:v>
                </c:pt>
              </c:numCache>
            </c:numRef>
          </c:val>
          <c:extLst xmlns:c16r2="http://schemas.microsoft.com/office/drawing/2015/06/chart">
            <c:ext xmlns:c16="http://schemas.microsoft.com/office/drawing/2014/chart" uri="{C3380CC4-5D6E-409C-BE32-E72D297353CC}">
              <c16:uniqueId val="{00000002-FF7A-41B4-B7E2-3C0762DB8708}"/>
            </c:ext>
          </c:extLst>
        </c:ser>
        <c:ser>
          <c:idx val="4"/>
          <c:order val="4"/>
          <c:tx>
            <c:strRef>
              <c:f>'G44'!$B$16</c:f>
              <c:strCache>
                <c:ptCount val="1"/>
                <c:pt idx="0">
                  <c:v>Non-financial corporations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'G44'!$C$16:$T$16</c:f>
              <c:numCache>
                <c:formatCode>0\.0%</c:formatCode>
                <c:ptCount val="18"/>
                <c:pt idx="0">
                  <c:v>-3.7709864603481622E-2</c:v>
                </c:pt>
                <c:pt idx="1">
                  <c:v>-4.069029402682952E-2</c:v>
                </c:pt>
                <c:pt idx="2">
                  <c:v>-3.581933782470826E-2</c:v>
                </c:pt>
                <c:pt idx="3">
                  <c:v>-4.0882569647728857E-2</c:v>
                </c:pt>
                <c:pt idx="4">
                  <c:v>-4.4877063453367692E-2</c:v>
                </c:pt>
                <c:pt idx="5">
                  <c:v>-6.1525996006731393E-2</c:v>
                </c:pt>
                <c:pt idx="6">
                  <c:v>-7.5256901467696591E-2</c:v>
                </c:pt>
                <c:pt idx="7">
                  <c:v>-7.9157518409854855E-2</c:v>
                </c:pt>
                <c:pt idx="8">
                  <c:v>-3.9751842146520638E-2</c:v>
                </c:pt>
                <c:pt idx="9">
                  <c:v>2.350211111234676E-2</c:v>
                </c:pt>
                <c:pt idx="10">
                  <c:v>3.6958744050289802E-2</c:v>
                </c:pt>
                <c:pt idx="11">
                  <c:v>2.0867878805996359E-2</c:v>
                </c:pt>
                <c:pt idx="12">
                  <c:v>1.4311199588388321E-2</c:v>
                </c:pt>
                <c:pt idx="13">
                  <c:v>2.859920073550273E-2</c:v>
                </c:pt>
                <c:pt idx="14">
                  <c:v>1.7840280588155941E-2</c:v>
                </c:pt>
                <c:pt idx="15">
                  <c:v>2.7956879847201861E-2</c:v>
                </c:pt>
                <c:pt idx="16">
                  <c:v>3.0297396274211331E-2</c:v>
                </c:pt>
                <c:pt idx="17">
                  <c:v>3.3045847662603448E-2</c:v>
                </c:pt>
              </c:numCache>
            </c:numRef>
          </c:val>
          <c:extLst xmlns:c16r2="http://schemas.microsoft.com/office/drawing/2015/06/chart">
            <c:ext xmlns:c16="http://schemas.microsoft.com/office/drawing/2014/chart" uri="{C3380CC4-5D6E-409C-BE32-E72D297353CC}">
              <c16:uniqueId val="{00000003-FF7A-41B4-B7E2-3C0762DB8708}"/>
            </c:ext>
          </c:extLst>
        </c:ser>
        <c:dLbls>
          <c:showLegendKey val="0"/>
          <c:showVal val="0"/>
          <c:showCatName val="0"/>
          <c:showSerName val="0"/>
          <c:showPercent val="0"/>
          <c:showBubbleSize val="0"/>
        </c:dLbls>
        <c:gapWidth val="150"/>
        <c:overlap val="100"/>
        <c:axId val="147756928"/>
        <c:axId val="147758464"/>
      </c:barChart>
      <c:lineChart>
        <c:grouping val="standard"/>
        <c:varyColors val="0"/>
        <c:ser>
          <c:idx val="0"/>
          <c:order val="0"/>
          <c:tx>
            <c:strRef>
              <c:f>'G44'!$B$12</c:f>
              <c:strCache>
                <c:ptCount val="1"/>
                <c:pt idx="0">
                  <c:v>Net national savings</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'G44'!$C$12:$T$12</c:f>
              <c:numCache>
                <c:formatCode>0\.0%</c:formatCode>
                <c:ptCount val="18"/>
                <c:pt idx="0">
                  <c:v>-3.3909477756286263E-2</c:v>
                </c:pt>
                <c:pt idx="1">
                  <c:v>-3.3774202033371073E-2</c:v>
                </c:pt>
                <c:pt idx="2">
                  <c:v>-2.7261880611994325E-2</c:v>
                </c:pt>
                <c:pt idx="3">
                  <c:v>-2.9421062588366489E-2</c:v>
                </c:pt>
                <c:pt idx="4">
                  <c:v>-4.6480230317382923E-2</c:v>
                </c:pt>
                <c:pt idx="5">
                  <c:v>-6.7671718072656858E-2</c:v>
                </c:pt>
                <c:pt idx="6">
                  <c:v>-8.5084535910648504E-2</c:v>
                </c:pt>
                <c:pt idx="7">
                  <c:v>-9.2453139182111135E-2</c:v>
                </c:pt>
                <c:pt idx="8">
                  <c:v>-8.7233308696723327E-2</c:v>
                </c:pt>
                <c:pt idx="9">
                  <c:v>-3.8940662729877715E-2</c:v>
                </c:pt>
                <c:pt idx="10">
                  <c:v>-3.3422916271561187E-2</c:v>
                </c:pt>
                <c:pt idx="11">
                  <c:v>-2.8894417202501008E-2</c:v>
                </c:pt>
                <c:pt idx="12">
                  <c:v>7.3955463231442642E-4</c:v>
                </c:pt>
                <c:pt idx="13">
                  <c:v>2.1020909765397642E-2</c:v>
                </c:pt>
                <c:pt idx="14">
                  <c:v>1.4833978917345968E-2</c:v>
                </c:pt>
                <c:pt idx="15">
                  <c:v>1.7109321888888383E-2</c:v>
                </c:pt>
                <c:pt idx="16">
                  <c:v>2.381780265887698E-2</c:v>
                </c:pt>
                <c:pt idx="17">
                  <c:v>2.151726928910529E-2</c:v>
                </c:pt>
              </c:numCache>
            </c:numRef>
          </c:val>
          <c:smooth val="0"/>
          <c:extLst xmlns:c16r2="http://schemas.microsoft.com/office/drawing/2015/06/chart">
            <c:ext xmlns:c16="http://schemas.microsoft.com/office/drawing/2014/chart" uri="{C3380CC4-5D6E-409C-BE32-E72D297353CC}">
              <c16:uniqueId val="{00000004-FF7A-41B4-B7E2-3C0762DB8708}"/>
            </c:ext>
          </c:extLst>
        </c:ser>
        <c:dLbls>
          <c:showLegendKey val="0"/>
          <c:showVal val="0"/>
          <c:showCatName val="0"/>
          <c:showSerName val="0"/>
          <c:showPercent val="0"/>
          <c:showBubbleSize val="0"/>
        </c:dLbls>
        <c:marker val="1"/>
        <c:smooth val="0"/>
        <c:axId val="147756928"/>
        <c:axId val="147758464"/>
      </c:lineChart>
      <c:catAx>
        <c:axId val="147756928"/>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47758464"/>
        <c:crosses val="autoZero"/>
        <c:auto val="1"/>
        <c:lblAlgn val="ctr"/>
        <c:lblOffset val="100"/>
        <c:noMultiLvlLbl val="0"/>
      </c:catAx>
      <c:valAx>
        <c:axId val="147758464"/>
        <c:scaling>
          <c:orientation val="minMax"/>
          <c:max val="0.12000000000000001"/>
          <c:min val="-0.14000000000000001"/>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7756928"/>
        <c:crosses val="autoZero"/>
        <c:crossBetween val="between"/>
        <c:majorUnit val="2.0000000000000004E-2"/>
      </c:valAx>
    </c:plotArea>
    <c:legend>
      <c:legendPos val="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82884518794462E-2"/>
          <c:y val="7.0668658377451135E-2"/>
          <c:w val="0.90655575774782404"/>
          <c:h val="0.8161536212517011"/>
        </c:manualLayout>
      </c:layout>
      <c:lineChart>
        <c:grouping val="standard"/>
        <c:varyColors val="0"/>
        <c:ser>
          <c:idx val="1"/>
          <c:order val="0"/>
          <c:tx>
            <c:strRef>
              <c:f>'G6 &amp; 7'!$F$3</c:f>
              <c:strCache>
                <c:ptCount val="1"/>
                <c:pt idx="0">
                  <c:v>Agriculture</c:v>
                </c:pt>
              </c:strCache>
            </c:strRef>
          </c:tx>
          <c:spPr>
            <a:ln w="38100">
              <a:solidFill>
                <a:srgbClr val="142882"/>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7'!$F$4:$F$45</c:f>
              <c:numCache>
                <c:formatCode>General</c:formatCode>
                <c:ptCount val="42"/>
                <c:pt idx="0">
                  <c:v>-0.49708502623037298</c:v>
                </c:pt>
                <c:pt idx="1">
                  <c:v>2.9900446577654498</c:v>
                </c:pt>
                <c:pt idx="2">
                  <c:v>6.1869934620834304</c:v>
                </c:pt>
                <c:pt idx="3">
                  <c:v>8.3511705581840499</c:v>
                </c:pt>
                <c:pt idx="4">
                  <c:v>8.7772961878210296</c:v>
                </c:pt>
                <c:pt idx="5">
                  <c:v>8.2001916228925804</c:v>
                </c:pt>
                <c:pt idx="6">
                  <c:v>7.77225369136133</c:v>
                </c:pt>
                <c:pt idx="7">
                  <c:v>7.5564007314254997</c:v>
                </c:pt>
                <c:pt idx="8">
                  <c:v>6.6767791728555901</c:v>
                </c:pt>
                <c:pt idx="9">
                  <c:v>6.3596994792914403</c:v>
                </c:pt>
                <c:pt idx="10">
                  <c:v>6.1682208124133204</c:v>
                </c:pt>
                <c:pt idx="11">
                  <c:v>5.8869241413670101</c:v>
                </c:pt>
                <c:pt idx="12">
                  <c:v>5.7931963022483997</c:v>
                </c:pt>
                <c:pt idx="13">
                  <c:v>5.8261872466203899</c:v>
                </c:pt>
                <c:pt idx="14">
                  <c:v>6.13059206872859</c:v>
                </c:pt>
                <c:pt idx="15">
                  <c:v>6.24775556141664</c:v>
                </c:pt>
                <c:pt idx="16">
                  <c:v>6.0695528421057396</c:v>
                </c:pt>
                <c:pt idx="17">
                  <c:v>6.3344797490140499</c:v>
                </c:pt>
                <c:pt idx="18">
                  <c:v>5.8663449136177999</c:v>
                </c:pt>
                <c:pt idx="19">
                  <c:v>5.73521108885127</c:v>
                </c:pt>
                <c:pt idx="20">
                  <c:v>5.8466238325940099</c:v>
                </c:pt>
                <c:pt idx="21">
                  <c:v>5.7358412497912799</c:v>
                </c:pt>
                <c:pt idx="22">
                  <c:v>5.1756510323893803</c:v>
                </c:pt>
                <c:pt idx="23">
                  <c:v>4.5253534681982499</c:v>
                </c:pt>
                <c:pt idx="24">
                  <c:v>3.71127814634271</c:v>
                </c:pt>
                <c:pt idx="25">
                  <c:v>2.71826738736622</c:v>
                </c:pt>
                <c:pt idx="26">
                  <c:v>2.04969191654539</c:v>
                </c:pt>
                <c:pt idx="27">
                  <c:v>1.9793723152015399</c:v>
                </c:pt>
                <c:pt idx="28">
                  <c:v>2.1765344670790499</c:v>
                </c:pt>
                <c:pt idx="29">
                  <c:v>3.2440021864817101</c:v>
                </c:pt>
                <c:pt idx="30">
                  <c:v>3.2415848056908398</c:v>
                </c:pt>
                <c:pt idx="31">
                  <c:v>3.4010776715331299</c:v>
                </c:pt>
                <c:pt idx="32">
                  <c:v>3.76608207860916</c:v>
                </c:pt>
                <c:pt idx="33">
                  <c:v>4.1825096703610001</c:v>
                </c:pt>
                <c:pt idx="34">
                  <c:v>4.06491544773443</c:v>
                </c:pt>
                <c:pt idx="35">
                  <c:v>3.2789655080956601</c:v>
                </c:pt>
                <c:pt idx="36">
                  <c:v>2.5933929357267802</c:v>
                </c:pt>
                <c:pt idx="37">
                  <c:v>2.0009473008272698</c:v>
                </c:pt>
                <c:pt idx="38">
                  <c:v>1.9904465752604401</c:v>
                </c:pt>
                <c:pt idx="39">
                  <c:v>1.55186256876069</c:v>
                </c:pt>
                <c:pt idx="40">
                  <c:v>-0.79107514449887895</c:v>
                </c:pt>
                <c:pt idx="41">
                  <c:v>-4.2660333224019302</c:v>
                </c:pt>
              </c:numCache>
            </c:numRef>
          </c:val>
          <c:smooth val="0"/>
          <c:extLst xmlns:c16r2="http://schemas.microsoft.com/office/drawing/2015/06/chart">
            <c:ext xmlns:c16="http://schemas.microsoft.com/office/drawing/2014/chart" uri="{C3380CC4-5D6E-409C-BE32-E72D297353CC}">
              <c16:uniqueId val="{00000000-CE39-4AD1-8C92-C9C0F6E4310A}"/>
            </c:ext>
          </c:extLst>
        </c:ser>
        <c:ser>
          <c:idx val="2"/>
          <c:order val="1"/>
          <c:tx>
            <c:strRef>
              <c:f>'G6 &amp; 7'!$G$3</c:f>
              <c:strCache>
                <c:ptCount val="1"/>
                <c:pt idx="0">
                  <c:v>Construction</c:v>
                </c:pt>
              </c:strCache>
            </c:strRef>
          </c:tx>
          <c:spPr>
            <a:ln w="38100">
              <a:solidFill>
                <a:srgbClr val="F59100"/>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7'!$G$4:$G$45</c:f>
              <c:numCache>
                <c:formatCode>General</c:formatCode>
                <c:ptCount val="42"/>
                <c:pt idx="0">
                  <c:v>1.15761287509544</c:v>
                </c:pt>
                <c:pt idx="1">
                  <c:v>0.66144958486804595</c:v>
                </c:pt>
                <c:pt idx="2">
                  <c:v>0.31365572182993401</c:v>
                </c:pt>
                <c:pt idx="3">
                  <c:v>3.1025653435548001E-2</c:v>
                </c:pt>
                <c:pt idx="4">
                  <c:v>-0.19250641808395799</c:v>
                </c:pt>
                <c:pt idx="5">
                  <c:v>-0.126281817637897</c:v>
                </c:pt>
                <c:pt idx="6">
                  <c:v>0.17768927694299799</c:v>
                </c:pt>
                <c:pt idx="7">
                  <c:v>0.68928807682596305</c:v>
                </c:pt>
                <c:pt idx="8">
                  <c:v>1.22208170773569</c:v>
                </c:pt>
                <c:pt idx="9">
                  <c:v>1.7325736498529201</c:v>
                </c:pt>
                <c:pt idx="10">
                  <c:v>2.0923439070827001</c:v>
                </c:pt>
                <c:pt idx="11">
                  <c:v>2.2960074637449601</c:v>
                </c:pt>
                <c:pt idx="12">
                  <c:v>2.3590474062650002</c:v>
                </c:pt>
                <c:pt idx="13">
                  <c:v>2.4605545419571002</c:v>
                </c:pt>
                <c:pt idx="14">
                  <c:v>2.4532792890973298</c:v>
                </c:pt>
                <c:pt idx="15">
                  <c:v>2.5096809911069902</c:v>
                </c:pt>
                <c:pt idx="16">
                  <c:v>2.4556563708630801</c:v>
                </c:pt>
                <c:pt idx="17">
                  <c:v>2.2094502945588199</c:v>
                </c:pt>
                <c:pt idx="18">
                  <c:v>1.5033110520633099</c:v>
                </c:pt>
                <c:pt idx="19">
                  <c:v>0.895683012091673</c:v>
                </c:pt>
                <c:pt idx="20">
                  <c:v>0.442405783650897</c:v>
                </c:pt>
                <c:pt idx="21">
                  <c:v>0.172372270462259</c:v>
                </c:pt>
                <c:pt idx="22">
                  <c:v>0.28042166813874903</c:v>
                </c:pt>
                <c:pt idx="23">
                  <c:v>0.63775032079090799</c:v>
                </c:pt>
                <c:pt idx="24">
                  <c:v>0.936007452834687</c:v>
                </c:pt>
                <c:pt idx="25">
                  <c:v>0.89271582643277403</c:v>
                </c:pt>
                <c:pt idx="26">
                  <c:v>0.46495545329502802</c:v>
                </c:pt>
                <c:pt idx="27">
                  <c:v>-0.13886226055269099</c:v>
                </c:pt>
                <c:pt idx="28">
                  <c:v>-0.58884945668670496</c:v>
                </c:pt>
                <c:pt idx="29">
                  <c:v>-0.96854695450610695</c:v>
                </c:pt>
                <c:pt idx="30">
                  <c:v>-1.40741236484677</c:v>
                </c:pt>
                <c:pt idx="31">
                  <c:v>-1.8895260892204599</c:v>
                </c:pt>
                <c:pt idx="32">
                  <c:v>-2.36150318213814</c:v>
                </c:pt>
                <c:pt idx="33">
                  <c:v>-2.8717626344926099</c:v>
                </c:pt>
                <c:pt idx="34">
                  <c:v>-3.0808266335931398</c:v>
                </c:pt>
                <c:pt idx="35">
                  <c:v>-2.8410879164696001</c:v>
                </c:pt>
                <c:pt idx="36">
                  <c:v>-2.4670560428154098</c:v>
                </c:pt>
                <c:pt idx="37">
                  <c:v>-1.9421004801166899</c:v>
                </c:pt>
                <c:pt idx="38">
                  <c:v>-1.1651458079830801</c:v>
                </c:pt>
                <c:pt idx="39">
                  <c:v>-0.44685676765033899</c:v>
                </c:pt>
                <c:pt idx="40">
                  <c:v>0.300547291183479</c:v>
                </c:pt>
                <c:pt idx="41">
                  <c:v>0.93769544886137901</c:v>
                </c:pt>
              </c:numCache>
            </c:numRef>
          </c:val>
          <c:smooth val="0"/>
          <c:extLst xmlns:c16r2="http://schemas.microsoft.com/office/drawing/2015/06/chart">
            <c:ext xmlns:c16="http://schemas.microsoft.com/office/drawing/2014/chart" uri="{C3380CC4-5D6E-409C-BE32-E72D297353CC}">
              <c16:uniqueId val="{00000001-CE39-4AD1-8C92-C9C0F6E4310A}"/>
            </c:ext>
          </c:extLst>
        </c:ser>
        <c:ser>
          <c:idx val="3"/>
          <c:order val="2"/>
          <c:tx>
            <c:strRef>
              <c:f>'G6 &amp; 7'!$H$3</c:f>
              <c:strCache>
                <c:ptCount val="1"/>
                <c:pt idx="0">
                  <c:v>Industry</c:v>
                </c:pt>
              </c:strCache>
            </c:strRef>
          </c:tx>
          <c:spPr>
            <a:ln w="38100">
              <a:solidFill>
                <a:srgbClr val="BE73AF"/>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7'!$H$4:$H$45</c:f>
              <c:numCache>
                <c:formatCode>General</c:formatCode>
                <c:ptCount val="42"/>
                <c:pt idx="0">
                  <c:v>2.15592292606049</c:v>
                </c:pt>
                <c:pt idx="1">
                  <c:v>3.0150720978185399</c:v>
                </c:pt>
                <c:pt idx="2">
                  <c:v>3.4268782962468101</c:v>
                </c:pt>
                <c:pt idx="3">
                  <c:v>3.4250527233963899</c:v>
                </c:pt>
                <c:pt idx="4">
                  <c:v>3.2231904905266999</c:v>
                </c:pt>
                <c:pt idx="5">
                  <c:v>2.9176686296872698</c:v>
                </c:pt>
                <c:pt idx="6">
                  <c:v>2.7691524267413898</c:v>
                </c:pt>
                <c:pt idx="7">
                  <c:v>2.7819820067854502</c:v>
                </c:pt>
                <c:pt idx="8">
                  <c:v>2.9822085153086499</c:v>
                </c:pt>
                <c:pt idx="9">
                  <c:v>3.19158209859367</c:v>
                </c:pt>
                <c:pt idx="10">
                  <c:v>3.3614556296036802</c:v>
                </c:pt>
                <c:pt idx="11">
                  <c:v>3.4973136467009902</c:v>
                </c:pt>
                <c:pt idx="12">
                  <c:v>3.7223749190333799</c:v>
                </c:pt>
                <c:pt idx="13">
                  <c:v>3.9130807871543798</c:v>
                </c:pt>
                <c:pt idx="14">
                  <c:v>3.8963860641380799</c:v>
                </c:pt>
                <c:pt idx="15">
                  <c:v>3.77805274103974</c:v>
                </c:pt>
                <c:pt idx="16">
                  <c:v>3.68908238095274</c:v>
                </c:pt>
                <c:pt idx="17">
                  <c:v>3.7131002989477002</c:v>
                </c:pt>
                <c:pt idx="18">
                  <c:v>3.7759473674560602</c:v>
                </c:pt>
                <c:pt idx="19">
                  <c:v>3.9211707098286301</c:v>
                </c:pt>
                <c:pt idx="20">
                  <c:v>3.9857118834954801</c:v>
                </c:pt>
                <c:pt idx="21">
                  <c:v>4.0425126658050301</c:v>
                </c:pt>
                <c:pt idx="22">
                  <c:v>4.1652767861191897</c:v>
                </c:pt>
                <c:pt idx="23">
                  <c:v>4.1893400934015101</c:v>
                </c:pt>
                <c:pt idx="24">
                  <c:v>3.9641230553896998</c:v>
                </c:pt>
                <c:pt idx="25">
                  <c:v>3.6239555627262101</c:v>
                </c:pt>
                <c:pt idx="26">
                  <c:v>3.35914585192574</c:v>
                </c:pt>
                <c:pt idx="27">
                  <c:v>3.3610942650918698</c:v>
                </c:pt>
                <c:pt idx="28">
                  <c:v>3.4568671279910599</c:v>
                </c:pt>
                <c:pt idx="29">
                  <c:v>3.3763816011944399</c:v>
                </c:pt>
                <c:pt idx="30">
                  <c:v>2.93670049541949</c:v>
                </c:pt>
                <c:pt idx="31">
                  <c:v>2.3345239498902401</c:v>
                </c:pt>
                <c:pt idx="32">
                  <c:v>1.68699624251723</c:v>
                </c:pt>
                <c:pt idx="33">
                  <c:v>1.22273406678909</c:v>
                </c:pt>
                <c:pt idx="34">
                  <c:v>1.3231414183477099</c:v>
                </c:pt>
                <c:pt idx="35">
                  <c:v>1.8296625585695401</c:v>
                </c:pt>
                <c:pt idx="36">
                  <c:v>2.0890135949499098</c:v>
                </c:pt>
                <c:pt idx="37">
                  <c:v>2.0638197547361599</c:v>
                </c:pt>
                <c:pt idx="38">
                  <c:v>1.9561044499614</c:v>
                </c:pt>
                <c:pt idx="39">
                  <c:v>1.85891002943095</c:v>
                </c:pt>
                <c:pt idx="40">
                  <c:v>1.8450806796510399</c:v>
                </c:pt>
                <c:pt idx="41">
                  <c:v>1.85681435318208</c:v>
                </c:pt>
              </c:numCache>
            </c:numRef>
          </c:val>
          <c:smooth val="0"/>
          <c:extLst xmlns:c16r2="http://schemas.microsoft.com/office/drawing/2015/06/chart">
            <c:ext xmlns:c16="http://schemas.microsoft.com/office/drawing/2014/chart" uri="{C3380CC4-5D6E-409C-BE32-E72D297353CC}">
              <c16:uniqueId val="{00000002-CE39-4AD1-8C92-C9C0F6E4310A}"/>
            </c:ext>
          </c:extLst>
        </c:ser>
        <c:ser>
          <c:idx val="4"/>
          <c:order val="3"/>
          <c:tx>
            <c:strRef>
              <c:f>'G6 &amp; 7'!$I$3</c:f>
              <c:strCache>
                <c:ptCount val="1"/>
                <c:pt idx="0">
                  <c:v>Market services</c:v>
                </c:pt>
              </c:strCache>
            </c:strRef>
          </c:tx>
          <c:spPr>
            <a:ln w="38100">
              <a:solidFill>
                <a:srgbClr val="00A0E1"/>
              </a:solidFill>
              <a:prstDash val="solid"/>
            </a:ln>
            <a:effectLst/>
          </c:spPr>
          <c:marker>
            <c:symbol val="none"/>
          </c:marker>
          <c:cat>
            <c:numRef>
              <c:f>'G6 &amp; 7'!$A$4:$A$45</c:f>
              <c:numCache>
                <c:formatCode>m/d/yyyy</c:formatCode>
                <c:ptCount val="42"/>
                <c:pt idx="0">
                  <c:v>27395</c:v>
                </c:pt>
                <c:pt idx="1">
                  <c:v>27760</c:v>
                </c:pt>
                <c:pt idx="2">
                  <c:v>28126</c:v>
                </c:pt>
                <c:pt idx="3">
                  <c:v>28491</c:v>
                </c:pt>
                <c:pt idx="4">
                  <c:v>28856</c:v>
                </c:pt>
                <c:pt idx="5">
                  <c:v>29221</c:v>
                </c:pt>
                <c:pt idx="6">
                  <c:v>29587</c:v>
                </c:pt>
                <c:pt idx="7">
                  <c:v>29952</c:v>
                </c:pt>
                <c:pt idx="8">
                  <c:v>30317</c:v>
                </c:pt>
                <c:pt idx="9">
                  <c:v>30682</c:v>
                </c:pt>
                <c:pt idx="10">
                  <c:v>31048</c:v>
                </c:pt>
                <c:pt idx="11">
                  <c:v>31413</c:v>
                </c:pt>
                <c:pt idx="12">
                  <c:v>31778</c:v>
                </c:pt>
                <c:pt idx="13">
                  <c:v>32143</c:v>
                </c:pt>
                <c:pt idx="14">
                  <c:v>32509</c:v>
                </c:pt>
                <c:pt idx="15">
                  <c:v>32874</c:v>
                </c:pt>
                <c:pt idx="16">
                  <c:v>33239</c:v>
                </c:pt>
                <c:pt idx="17">
                  <c:v>33604</c:v>
                </c:pt>
                <c:pt idx="18">
                  <c:v>33970</c:v>
                </c:pt>
                <c:pt idx="19">
                  <c:v>34335</c:v>
                </c:pt>
                <c:pt idx="20">
                  <c:v>34700</c:v>
                </c:pt>
                <c:pt idx="21">
                  <c:v>35065</c:v>
                </c:pt>
                <c:pt idx="22">
                  <c:v>35431</c:v>
                </c:pt>
                <c:pt idx="23">
                  <c:v>35796</c:v>
                </c:pt>
                <c:pt idx="24">
                  <c:v>36161</c:v>
                </c:pt>
                <c:pt idx="25">
                  <c:v>36526</c:v>
                </c:pt>
                <c:pt idx="26">
                  <c:v>36892</c:v>
                </c:pt>
                <c:pt idx="27">
                  <c:v>37257</c:v>
                </c:pt>
                <c:pt idx="28">
                  <c:v>37622</c:v>
                </c:pt>
                <c:pt idx="29">
                  <c:v>37987</c:v>
                </c:pt>
                <c:pt idx="30">
                  <c:v>38353</c:v>
                </c:pt>
                <c:pt idx="31">
                  <c:v>38718</c:v>
                </c:pt>
                <c:pt idx="32">
                  <c:v>39083</c:v>
                </c:pt>
                <c:pt idx="33">
                  <c:v>39448</c:v>
                </c:pt>
                <c:pt idx="34">
                  <c:v>39814</c:v>
                </c:pt>
                <c:pt idx="35">
                  <c:v>40179</c:v>
                </c:pt>
                <c:pt idx="36">
                  <c:v>40544</c:v>
                </c:pt>
                <c:pt idx="37">
                  <c:v>40909</c:v>
                </c:pt>
                <c:pt idx="38">
                  <c:v>41275</c:v>
                </c:pt>
                <c:pt idx="39">
                  <c:v>41640</c:v>
                </c:pt>
                <c:pt idx="40">
                  <c:v>42005</c:v>
                </c:pt>
                <c:pt idx="41">
                  <c:v>42370</c:v>
                </c:pt>
              </c:numCache>
            </c:numRef>
          </c:cat>
          <c:val>
            <c:numRef>
              <c:f>'G6 &amp; 7'!$I$4:$I$45</c:f>
              <c:numCache>
                <c:formatCode>General</c:formatCode>
                <c:ptCount val="42"/>
                <c:pt idx="0">
                  <c:v>-0.26453980133356397</c:v>
                </c:pt>
                <c:pt idx="1">
                  <c:v>0.60193425698578096</c:v>
                </c:pt>
                <c:pt idx="2">
                  <c:v>1.2031277631863799</c:v>
                </c:pt>
                <c:pt idx="3">
                  <c:v>1.4460551224456</c:v>
                </c:pt>
                <c:pt idx="4">
                  <c:v>1.5175407370149501</c:v>
                </c:pt>
                <c:pt idx="5">
                  <c:v>1.50166886638501</c:v>
                </c:pt>
                <c:pt idx="6">
                  <c:v>1.40661799512824</c:v>
                </c:pt>
                <c:pt idx="7">
                  <c:v>1.34473688838051</c:v>
                </c:pt>
                <c:pt idx="8">
                  <c:v>1.38198075603407</c:v>
                </c:pt>
                <c:pt idx="9">
                  <c:v>1.50850761875523</c:v>
                </c:pt>
                <c:pt idx="10">
                  <c:v>1.6626507959891199</c:v>
                </c:pt>
                <c:pt idx="11">
                  <c:v>1.8291845093886701</c:v>
                </c:pt>
                <c:pt idx="12">
                  <c:v>1.93072973415759</c:v>
                </c:pt>
                <c:pt idx="13">
                  <c:v>2.0407857376848102</c:v>
                </c:pt>
                <c:pt idx="14">
                  <c:v>1.99703392979497</c:v>
                </c:pt>
                <c:pt idx="15">
                  <c:v>1.7578371676267099</c:v>
                </c:pt>
                <c:pt idx="16">
                  <c:v>1.5282748327450899</c:v>
                </c:pt>
                <c:pt idx="17">
                  <c:v>1.39368139981552</c:v>
                </c:pt>
                <c:pt idx="18">
                  <c:v>1.3566473470915601</c:v>
                </c:pt>
                <c:pt idx="19">
                  <c:v>1.3984229767105001</c:v>
                </c:pt>
                <c:pt idx="20">
                  <c:v>1.4698701390147499</c:v>
                </c:pt>
                <c:pt idx="21">
                  <c:v>1.5304630983419001</c:v>
                </c:pt>
                <c:pt idx="22">
                  <c:v>1.5013696545146999</c:v>
                </c:pt>
                <c:pt idx="23">
                  <c:v>1.3171760368908401</c:v>
                </c:pt>
                <c:pt idx="24">
                  <c:v>0.95286467043390599</c:v>
                </c:pt>
                <c:pt idx="25">
                  <c:v>0.56566567054540795</c:v>
                </c:pt>
                <c:pt idx="26">
                  <c:v>0.34894336161341699</c:v>
                </c:pt>
                <c:pt idx="27">
                  <c:v>0.42581401892605902</c:v>
                </c:pt>
                <c:pt idx="28">
                  <c:v>0.66704817764993996</c:v>
                </c:pt>
                <c:pt idx="29">
                  <c:v>0.90591971871828503</c:v>
                </c:pt>
                <c:pt idx="30">
                  <c:v>0.99766561506200202</c:v>
                </c:pt>
                <c:pt idx="31">
                  <c:v>0.97478652714408198</c:v>
                </c:pt>
                <c:pt idx="32">
                  <c:v>0.82407241753790395</c:v>
                </c:pt>
                <c:pt idx="33">
                  <c:v>0.58090865175556206</c:v>
                </c:pt>
                <c:pt idx="34">
                  <c:v>0.40022389502759698</c:v>
                </c:pt>
                <c:pt idx="35">
                  <c:v>0.52066032905632598</c:v>
                </c:pt>
                <c:pt idx="36">
                  <c:v>0.64208755156645803</c:v>
                </c:pt>
                <c:pt idx="37">
                  <c:v>0.65092927177126103</c:v>
                </c:pt>
                <c:pt idx="38">
                  <c:v>0.65501021473255505</c:v>
                </c:pt>
                <c:pt idx="39">
                  <c:v>0.70698076193717996</c:v>
                </c:pt>
                <c:pt idx="40">
                  <c:v>0.74569141360597802</c:v>
                </c:pt>
                <c:pt idx="41">
                  <c:v>0.76823316102440298</c:v>
                </c:pt>
              </c:numCache>
            </c:numRef>
          </c:val>
          <c:smooth val="0"/>
          <c:extLst xmlns:c16r2="http://schemas.microsoft.com/office/drawing/2015/06/chart">
            <c:ext xmlns:c16="http://schemas.microsoft.com/office/drawing/2014/chart" uri="{C3380CC4-5D6E-409C-BE32-E72D297353CC}">
              <c16:uniqueId val="{00000003-CE39-4AD1-8C92-C9C0F6E4310A}"/>
            </c:ext>
          </c:extLst>
        </c:ser>
        <c:dLbls>
          <c:showLegendKey val="0"/>
          <c:showVal val="0"/>
          <c:showCatName val="0"/>
          <c:showSerName val="0"/>
          <c:showPercent val="0"/>
          <c:showBubbleSize val="0"/>
        </c:dLbls>
        <c:marker val="1"/>
        <c:smooth val="0"/>
        <c:axId val="66946176"/>
        <c:axId val="66947712"/>
      </c:lineChart>
      <c:dateAx>
        <c:axId val="66946176"/>
        <c:scaling>
          <c:orientation val="minMax"/>
          <c:max val="42370"/>
          <c:min val="29221"/>
        </c:scaling>
        <c:delete val="0"/>
        <c:axPos val="b"/>
        <c:majorGridlines>
          <c:spPr>
            <a:ln w="12700">
              <a:solidFill>
                <a:srgbClr val="C0C0C0"/>
              </a:solidFill>
              <a:prstDash val="solid"/>
            </a:ln>
          </c:spPr>
        </c:majorGridlines>
        <c:numFmt formatCode="yyyy" sourceLinked="0"/>
        <c:majorTickMark val="none"/>
        <c:minorTickMark val="none"/>
        <c:tickLblPos val="low"/>
        <c:spPr>
          <a:ln w="12700">
            <a:solidFill>
              <a:srgbClr val="000000"/>
            </a:solidFill>
            <a:prstDash val="solid"/>
          </a:ln>
        </c:spPr>
        <c:txPr>
          <a:bodyPr rot="0" vert="horz"/>
          <a:lstStyle/>
          <a:p>
            <a:pPr>
              <a:defRPr/>
            </a:pPr>
            <a:endParaRPr lang="fr-FR"/>
          </a:p>
        </c:txPr>
        <c:crossAx val="66947712"/>
        <c:crosses val="autoZero"/>
        <c:auto val="0"/>
        <c:lblOffset val="0"/>
        <c:baseTimeUnit val="years"/>
        <c:majorUnit val="3"/>
        <c:majorTimeUnit val="years"/>
        <c:minorUnit val="1"/>
        <c:minorTimeUnit val="years"/>
      </c:dateAx>
      <c:valAx>
        <c:axId val="66947712"/>
        <c:scaling>
          <c:orientation val="minMax"/>
          <c:max val="10"/>
          <c:min val="-5"/>
        </c:scaling>
        <c:delete val="0"/>
        <c:axPos val="l"/>
        <c:majorGridlines>
          <c:spPr>
            <a:ln w="12700">
              <a:solidFill>
                <a:srgbClr val="C0C0C0"/>
              </a:solidFill>
              <a:prstDash val="solid"/>
            </a:ln>
          </c:spPr>
        </c:majorGridlines>
        <c:minorGridlines/>
        <c:numFmt formatCode="0;&quot;-&quot;0" sourceLinked="0"/>
        <c:majorTickMark val="none"/>
        <c:minorTickMark val="none"/>
        <c:tickLblPos val="nextTo"/>
        <c:spPr>
          <a:ln w="12700">
            <a:solidFill>
              <a:srgbClr val="000000"/>
            </a:solidFill>
            <a:prstDash val="solid"/>
          </a:ln>
        </c:spPr>
        <c:crossAx val="66946176"/>
        <c:crosses val="autoZero"/>
        <c:crossBetween val="midCat"/>
        <c:majorUnit val="5"/>
        <c:minorUnit val="2.5"/>
      </c:valAx>
      <c:spPr>
        <a:noFill/>
        <a:ln w="6350">
          <a:solidFill>
            <a:srgbClr val="5F5F5F"/>
          </a:solidFill>
          <a:prstDash val="solid"/>
        </a:ln>
      </c:spPr>
    </c:plotArea>
    <c:legend>
      <c:legendPos val="b"/>
      <c:layout>
        <c:manualLayout>
          <c:xMode val="edge"/>
          <c:yMode val="edge"/>
          <c:x val="0.13508699400480442"/>
          <c:y val="0.95064144117727001"/>
          <c:w val="0.72982590444167594"/>
          <c:h val="4.9358558822729957E-2"/>
        </c:manualLayout>
      </c:layout>
      <c:overlay val="0"/>
      <c:spPr>
        <a:noFill/>
        <a:ln w="25400">
          <a:noFill/>
        </a:ln>
        <a:effectLst/>
      </c:spPr>
      <c:txPr>
        <a:bodyPr/>
        <a:lstStyle/>
        <a:p>
          <a:pPr>
            <a:defRPr sz="1500" b="0" i="0">
              <a:solidFill>
                <a:srgbClr val="000000"/>
              </a:solidFill>
              <a:latin typeface="Arial"/>
              <a:ea typeface="Arial"/>
              <a:cs typeface="Arial"/>
            </a:defRPr>
          </a:pPr>
          <a:endParaRPr lang="fr-FR"/>
        </a:p>
      </c:txPr>
    </c:legend>
    <c:plotVisOnly val="1"/>
    <c:dispBlanksAs val="gap"/>
    <c:showDLblsOverMax val="0"/>
  </c:chart>
  <c:spPr>
    <a:solidFill>
      <a:schemeClr val="bg1"/>
    </a:solidFill>
    <a:ln w="25400">
      <a:noFill/>
    </a:ln>
  </c:spPr>
  <c:txPr>
    <a:bodyPr/>
    <a:lstStyle/>
    <a:p>
      <a:pPr>
        <a:defRPr sz="1400" b="0" i="0">
          <a:solidFill>
            <a:srgbClr val="000000"/>
          </a:solidFill>
          <a:latin typeface="Arial"/>
          <a:ea typeface="Arial"/>
          <a:cs typeface="Arial"/>
        </a:defRPr>
      </a:pPr>
      <a:endParaRPr lang="fr-FR"/>
    </a:p>
  </c:txPr>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France</a:t>
            </a:r>
          </a:p>
        </c:rich>
      </c:tx>
      <c:layout/>
      <c:overlay val="0"/>
    </c:title>
    <c:autoTitleDeleted val="0"/>
    <c:plotArea>
      <c:layout/>
      <c:barChart>
        <c:barDir val="col"/>
        <c:grouping val="stacked"/>
        <c:varyColors val="0"/>
        <c:ser>
          <c:idx val="1"/>
          <c:order val="1"/>
          <c:tx>
            <c:strRef>
              <c:f>'G44'!$B$18</c:f>
              <c:strCache>
                <c:ptCount val="1"/>
                <c:pt idx="0">
                  <c:v>Government</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'G44'!$C$18:$T$18</c:f>
              <c:numCache>
                <c:formatCode>0\.0%</c:formatCode>
                <c:ptCount val="18"/>
                <c:pt idx="0">
                  <c:v>-1.3184903133739351E-2</c:v>
                </c:pt>
                <c:pt idx="1">
                  <c:v>-1.3793394877129109E-2</c:v>
                </c:pt>
                <c:pt idx="2">
                  <c:v>-3.1602899304648047E-2</c:v>
                </c:pt>
                <c:pt idx="3">
                  <c:v>-4.0154758853131182E-2</c:v>
                </c:pt>
                <c:pt idx="4">
                  <c:v>-3.5906289777285348E-2</c:v>
                </c:pt>
                <c:pt idx="5">
                  <c:v>-3.3554466406743283E-2</c:v>
                </c:pt>
                <c:pt idx="6">
                  <c:v>-2.443631499807105E-2</c:v>
                </c:pt>
                <c:pt idx="7">
                  <c:v>-2.636193184159558E-2</c:v>
                </c:pt>
                <c:pt idx="8">
                  <c:v>-3.2637850209297423E-2</c:v>
                </c:pt>
                <c:pt idx="9">
                  <c:v>-7.17477905126052E-2</c:v>
                </c:pt>
                <c:pt idx="10">
                  <c:v>-6.8867216729005171E-2</c:v>
                </c:pt>
                <c:pt idx="11">
                  <c:v>-5.1547122989123922E-2</c:v>
                </c:pt>
                <c:pt idx="12">
                  <c:v>-4.9809843336186641E-2</c:v>
                </c:pt>
                <c:pt idx="13">
                  <c:v>-4.0840945234459462E-2</c:v>
                </c:pt>
                <c:pt idx="14">
                  <c:v>-3.9046593464867087E-2</c:v>
                </c:pt>
                <c:pt idx="15">
                  <c:v>-3.6251746699465799E-2</c:v>
                </c:pt>
                <c:pt idx="16">
                  <c:v>-3.5488708444166843E-2</c:v>
                </c:pt>
                <c:pt idx="17">
                  <c:v>-2.677273653541459E-2</c:v>
                </c:pt>
              </c:numCache>
            </c:numRef>
          </c:val>
          <c:extLst xmlns:c16r2="http://schemas.microsoft.com/office/drawing/2015/06/chart">
            <c:ext xmlns:c16="http://schemas.microsoft.com/office/drawing/2014/chart" uri="{C3380CC4-5D6E-409C-BE32-E72D297353CC}">
              <c16:uniqueId val="{00000000-43C9-48DB-AF43-B58FB0CEF7CC}"/>
            </c:ext>
          </c:extLst>
        </c:ser>
        <c:ser>
          <c:idx val="2"/>
          <c:order val="2"/>
          <c:tx>
            <c:strRef>
              <c:f>'G44'!$B$19</c:f>
              <c:strCache>
                <c:ptCount val="1"/>
                <c:pt idx="0">
                  <c:v>Households and NPISHs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'G44'!$C$19:$T$19</c:f>
              <c:numCache>
                <c:formatCode>0\.0%</c:formatCode>
                <c:ptCount val="18"/>
                <c:pt idx="0">
                  <c:v>2.7050862818167369E-2</c:v>
                </c:pt>
                <c:pt idx="1">
                  <c:v>2.857170719022234E-2</c:v>
                </c:pt>
                <c:pt idx="2">
                  <c:v>3.4384685000714822E-2</c:v>
                </c:pt>
                <c:pt idx="3">
                  <c:v>2.83663239437138E-2</c:v>
                </c:pt>
                <c:pt idx="4">
                  <c:v>2.4978007874325352E-2</c:v>
                </c:pt>
                <c:pt idx="5">
                  <c:v>1.9441023158097408E-2</c:v>
                </c:pt>
                <c:pt idx="6">
                  <c:v>2.2425656778044652E-2</c:v>
                </c:pt>
                <c:pt idx="7">
                  <c:v>2.4263402975233859E-2</c:v>
                </c:pt>
                <c:pt idx="8">
                  <c:v>2.4945040604703921E-2</c:v>
                </c:pt>
                <c:pt idx="9">
                  <c:v>4.3239025377732748E-2</c:v>
                </c:pt>
                <c:pt idx="10">
                  <c:v>4.2022985141500803E-2</c:v>
                </c:pt>
                <c:pt idx="11">
                  <c:v>3.7074013454341762E-2</c:v>
                </c:pt>
                <c:pt idx="12">
                  <c:v>3.8510075622222098E-2</c:v>
                </c:pt>
                <c:pt idx="13">
                  <c:v>2.8476909713776141E-2</c:v>
                </c:pt>
                <c:pt idx="14">
                  <c:v>3.1514607410577433E-2</c:v>
                </c:pt>
                <c:pt idx="15">
                  <c:v>2.9122119765360041E-2</c:v>
                </c:pt>
                <c:pt idx="16">
                  <c:v>2.618452746337558E-2</c:v>
                </c:pt>
                <c:pt idx="17">
                  <c:v>2.6207216748112858E-2</c:v>
                </c:pt>
              </c:numCache>
            </c:numRef>
          </c:val>
          <c:extLst xmlns:c16r2="http://schemas.microsoft.com/office/drawing/2015/06/chart">
            <c:ext xmlns:c16="http://schemas.microsoft.com/office/drawing/2014/chart" uri="{C3380CC4-5D6E-409C-BE32-E72D297353CC}">
              <c16:uniqueId val="{00000001-43C9-48DB-AF43-B58FB0CEF7CC}"/>
            </c:ext>
          </c:extLst>
        </c:ser>
        <c:ser>
          <c:idx val="3"/>
          <c:order val="3"/>
          <c:tx>
            <c:strRef>
              <c:f>'G44'!$B$20</c:f>
              <c:strCache>
                <c:ptCount val="1"/>
                <c:pt idx="0">
                  <c:v>Financial corporations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'G44'!$C$20:$T$20</c:f>
              <c:numCache>
                <c:formatCode>0\.0%</c:formatCode>
                <c:ptCount val="18"/>
                <c:pt idx="0">
                  <c:v>5.7534737603857746E-3</c:v>
                </c:pt>
                <c:pt idx="1">
                  <c:v>3.4195813288259002E-3</c:v>
                </c:pt>
                <c:pt idx="2">
                  <c:v>9.7466414834342999E-3</c:v>
                </c:pt>
                <c:pt idx="3">
                  <c:v>1.09740437342779E-2</c:v>
                </c:pt>
                <c:pt idx="4">
                  <c:v>1.1843177804942319E-2</c:v>
                </c:pt>
                <c:pt idx="5">
                  <c:v>1.5237512776734879E-2</c:v>
                </c:pt>
                <c:pt idx="6">
                  <c:v>1.243350786813415E-2</c:v>
                </c:pt>
                <c:pt idx="7">
                  <c:v>9.6205752668232572E-3</c:v>
                </c:pt>
                <c:pt idx="8">
                  <c:v>2.0715425772192049E-2</c:v>
                </c:pt>
                <c:pt idx="9">
                  <c:v>1.7755427277731821E-2</c:v>
                </c:pt>
                <c:pt idx="10">
                  <c:v>1.480437169753354E-2</c:v>
                </c:pt>
                <c:pt idx="11">
                  <c:v>1.311815325629175E-2</c:v>
                </c:pt>
                <c:pt idx="12">
                  <c:v>1.004258896478559E-2</c:v>
                </c:pt>
                <c:pt idx="13">
                  <c:v>4.5277015892298701E-3</c:v>
                </c:pt>
                <c:pt idx="14">
                  <c:v>3.9943900844976081E-3</c:v>
                </c:pt>
                <c:pt idx="15">
                  <c:v>7.669102342032867E-3</c:v>
                </c:pt>
                <c:pt idx="16">
                  <c:v>6.6930872201341847E-3</c:v>
                </c:pt>
                <c:pt idx="17">
                  <c:v>-1.394599722389129E-3</c:v>
                </c:pt>
              </c:numCache>
            </c:numRef>
          </c:val>
          <c:extLst xmlns:c16r2="http://schemas.microsoft.com/office/drawing/2015/06/chart">
            <c:ext xmlns:c16="http://schemas.microsoft.com/office/drawing/2014/chart" uri="{C3380CC4-5D6E-409C-BE32-E72D297353CC}">
              <c16:uniqueId val="{00000002-43C9-48DB-AF43-B58FB0CEF7CC}"/>
            </c:ext>
          </c:extLst>
        </c:ser>
        <c:ser>
          <c:idx val="4"/>
          <c:order val="4"/>
          <c:tx>
            <c:strRef>
              <c:f>'G44'!$B$21</c:f>
              <c:strCache>
                <c:ptCount val="1"/>
                <c:pt idx="0">
                  <c:v>Non-financial corporations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'G44'!$C$21:$T$21</c:f>
              <c:numCache>
                <c:formatCode>0\.0%</c:formatCode>
                <c:ptCount val="18"/>
                <c:pt idx="0">
                  <c:v>-4.9182157265223172E-3</c:v>
                </c:pt>
                <c:pt idx="1">
                  <c:v>-2.0153426082434011E-4</c:v>
                </c:pt>
                <c:pt idx="2">
                  <c:v>3.1495834878944779E-3</c:v>
                </c:pt>
                <c:pt idx="3">
                  <c:v>8.5879021209738851E-3</c:v>
                </c:pt>
                <c:pt idx="4">
                  <c:v>8.1853547407628666E-3</c:v>
                </c:pt>
                <c:pt idx="5">
                  <c:v>3.7771001271302818E-4</c:v>
                </c:pt>
                <c:pt idx="6">
                  <c:v>-9.5809270995714096E-3</c:v>
                </c:pt>
                <c:pt idx="7">
                  <c:v>-1.206782873861623E-2</c:v>
                </c:pt>
                <c:pt idx="8">
                  <c:v>-1.959867093626718E-2</c:v>
                </c:pt>
                <c:pt idx="9">
                  <c:v>7.0516653911182579E-3</c:v>
                </c:pt>
                <c:pt idx="10">
                  <c:v>4.0169619538823701E-3</c:v>
                </c:pt>
                <c:pt idx="11">
                  <c:v>-1.0532125192324601E-2</c:v>
                </c:pt>
                <c:pt idx="12">
                  <c:v>-1.1977188860228151E-2</c:v>
                </c:pt>
                <c:pt idx="13">
                  <c:v>-1.7485448866397849E-3</c:v>
                </c:pt>
                <c:pt idx="14">
                  <c:v>-9.2619425844220182E-3</c:v>
                </c:pt>
                <c:pt idx="15">
                  <c:v>-5.4397861748737278E-3</c:v>
                </c:pt>
                <c:pt idx="16">
                  <c:v>-5.4353288748649354E-3</c:v>
                </c:pt>
                <c:pt idx="17">
                  <c:v>-3.620461169168524E-3</c:v>
                </c:pt>
              </c:numCache>
            </c:numRef>
          </c:val>
          <c:extLst xmlns:c16r2="http://schemas.microsoft.com/office/drawing/2015/06/chart">
            <c:ext xmlns:c16="http://schemas.microsoft.com/office/drawing/2014/chart" uri="{C3380CC4-5D6E-409C-BE32-E72D297353CC}">
              <c16:uniqueId val="{00000003-43C9-48DB-AF43-B58FB0CEF7CC}"/>
            </c:ext>
          </c:extLst>
        </c:ser>
        <c:dLbls>
          <c:showLegendKey val="0"/>
          <c:showVal val="0"/>
          <c:showCatName val="0"/>
          <c:showSerName val="0"/>
          <c:showPercent val="0"/>
          <c:showBubbleSize val="0"/>
        </c:dLbls>
        <c:gapWidth val="150"/>
        <c:overlap val="100"/>
        <c:axId val="147842944"/>
        <c:axId val="147844480"/>
      </c:barChart>
      <c:lineChart>
        <c:grouping val="standard"/>
        <c:varyColors val="0"/>
        <c:ser>
          <c:idx val="0"/>
          <c:order val="0"/>
          <c:tx>
            <c:strRef>
              <c:f>'G44'!$B$17</c:f>
              <c:strCache>
                <c:ptCount val="1"/>
                <c:pt idx="0">
                  <c:v>Net national savings</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'G44'!$C$17:$T$17</c:f>
              <c:numCache>
                <c:formatCode>0\.0%</c:formatCode>
                <c:ptCount val="18"/>
                <c:pt idx="0">
                  <c:v>1.4701217718291474E-2</c:v>
                </c:pt>
                <c:pt idx="1">
                  <c:v>1.7996359381094788E-2</c:v>
                </c:pt>
                <c:pt idx="2">
                  <c:v>1.5678010667395555E-2</c:v>
                </c:pt>
                <c:pt idx="3">
                  <c:v>7.773510945834403E-3</c:v>
                </c:pt>
                <c:pt idx="4">
                  <c:v>9.1002506427451894E-3</c:v>
                </c:pt>
                <c:pt idx="5">
                  <c:v>1.5017795408020331E-3</c:v>
                </c:pt>
                <c:pt idx="6">
                  <c:v>8.4192254853634151E-4</c:v>
                </c:pt>
                <c:pt idx="7">
                  <c:v>-4.5457823381546934E-3</c:v>
                </c:pt>
                <c:pt idx="8">
                  <c:v>-6.5760547686686335E-3</c:v>
                </c:pt>
                <c:pt idx="9">
                  <c:v>-3.7016724660223731E-3</c:v>
                </c:pt>
                <c:pt idx="10">
                  <c:v>-8.0228979360884578E-3</c:v>
                </c:pt>
                <c:pt idx="11">
                  <c:v>-1.1887081470815011E-2</c:v>
                </c:pt>
                <c:pt idx="12">
                  <c:v>-1.3234367609407103E-2</c:v>
                </c:pt>
                <c:pt idx="13">
                  <c:v>-9.5848788180932371E-3</c:v>
                </c:pt>
                <c:pt idx="14">
                  <c:v>-1.2799538554214063E-2</c:v>
                </c:pt>
                <c:pt idx="15">
                  <c:v>-4.9003107669466188E-3</c:v>
                </c:pt>
                <c:pt idx="16">
                  <c:v>-8.0464226355220145E-3</c:v>
                </c:pt>
                <c:pt idx="17">
                  <c:v>-5.5805806788593844E-3</c:v>
                </c:pt>
              </c:numCache>
            </c:numRef>
          </c:val>
          <c:smooth val="0"/>
          <c:extLst xmlns:c16r2="http://schemas.microsoft.com/office/drawing/2015/06/chart">
            <c:ext xmlns:c16="http://schemas.microsoft.com/office/drawing/2014/chart" uri="{C3380CC4-5D6E-409C-BE32-E72D297353CC}">
              <c16:uniqueId val="{00000004-43C9-48DB-AF43-B58FB0CEF7CC}"/>
            </c:ext>
          </c:extLst>
        </c:ser>
        <c:dLbls>
          <c:showLegendKey val="0"/>
          <c:showVal val="0"/>
          <c:showCatName val="0"/>
          <c:showSerName val="0"/>
          <c:showPercent val="0"/>
          <c:showBubbleSize val="0"/>
        </c:dLbls>
        <c:marker val="1"/>
        <c:smooth val="0"/>
        <c:axId val="147842944"/>
        <c:axId val="147844480"/>
      </c:lineChart>
      <c:catAx>
        <c:axId val="147842944"/>
        <c:scaling>
          <c:orientation val="minMax"/>
        </c:scaling>
        <c:delete val="0"/>
        <c:axPos val="b"/>
        <c:numFmt formatCode="General" sourceLinked="1"/>
        <c:majorTickMark val="out"/>
        <c:minorTickMark val="none"/>
        <c:tickLblPos val="nextTo"/>
        <c:spPr>
          <a:ln>
            <a:solidFill>
              <a:schemeClr val="tx1">
                <a:lumMod val="95000"/>
                <a:lumOff val="5000"/>
              </a:schemeClr>
            </a:solidFill>
          </a:ln>
        </c:spPr>
        <c:txPr>
          <a:bodyPr/>
          <a:lstStyle/>
          <a:p>
            <a:pPr>
              <a:defRPr sz="1100" b="1">
                <a:latin typeface="Arial" panose="020B0604020202020204" pitchFamily="34" charset="0"/>
                <a:cs typeface="Arial" panose="020B0604020202020204" pitchFamily="34" charset="0"/>
              </a:defRPr>
            </a:pPr>
            <a:endParaRPr lang="fr-FR"/>
          </a:p>
        </c:txPr>
        <c:crossAx val="147844480"/>
        <c:crosses val="autoZero"/>
        <c:auto val="1"/>
        <c:lblAlgn val="ctr"/>
        <c:lblOffset val="100"/>
        <c:noMultiLvlLbl val="0"/>
      </c:catAx>
      <c:valAx>
        <c:axId val="147844480"/>
        <c:scaling>
          <c:orientation val="minMax"/>
          <c:max val="0.12000000000000001"/>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7842944"/>
        <c:crosses val="autoZero"/>
        <c:crossBetween val="between"/>
      </c:valAx>
    </c:plotArea>
    <c:legend>
      <c:legendPos val="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Italy</a:t>
            </a:r>
          </a:p>
        </c:rich>
      </c:tx>
      <c:layout/>
      <c:overlay val="0"/>
    </c:title>
    <c:autoTitleDeleted val="0"/>
    <c:plotArea>
      <c:layout/>
      <c:barChart>
        <c:barDir val="col"/>
        <c:grouping val="stacked"/>
        <c:varyColors val="0"/>
        <c:ser>
          <c:idx val="1"/>
          <c:order val="1"/>
          <c:tx>
            <c:strRef>
              <c:f>'G44'!$B$23</c:f>
              <c:strCache>
                <c:ptCount val="1"/>
                <c:pt idx="0">
                  <c:v>Government</c:v>
                </c:pt>
              </c:strCache>
            </c:strRef>
          </c:tx>
          <c:spPr>
            <a:solidFill>
              <a:srgbClr val="F59100"/>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'G44'!$C$23:$T$23</c:f>
              <c:numCache>
                <c:formatCode>0\.0%</c:formatCode>
                <c:ptCount val="18"/>
                <c:pt idx="0">
                  <c:v>-2.4384589494606611E-2</c:v>
                </c:pt>
                <c:pt idx="1">
                  <c:v>-3.3932044448406799E-2</c:v>
                </c:pt>
                <c:pt idx="2">
                  <c:v>-2.9951830673664671E-2</c:v>
                </c:pt>
                <c:pt idx="3">
                  <c:v>-3.3390867511089301E-2</c:v>
                </c:pt>
                <c:pt idx="4">
                  <c:v>-3.4964308318627652E-2</c:v>
                </c:pt>
                <c:pt idx="5">
                  <c:v>-4.1051858211462448E-2</c:v>
                </c:pt>
                <c:pt idx="6">
                  <c:v>-3.5231473785729869E-2</c:v>
                </c:pt>
                <c:pt idx="7">
                  <c:v>-1.464818631384608E-2</c:v>
                </c:pt>
                <c:pt idx="8">
                  <c:v>-2.6310068898045449E-2</c:v>
                </c:pt>
                <c:pt idx="9">
                  <c:v>-5.2482127828961722E-2</c:v>
                </c:pt>
                <c:pt idx="10">
                  <c:v>-4.2114296879211748E-2</c:v>
                </c:pt>
                <c:pt idx="11">
                  <c:v>-3.6783123452751212E-2</c:v>
                </c:pt>
                <c:pt idx="12">
                  <c:v>-2.9181814519003389E-2</c:v>
                </c:pt>
                <c:pt idx="13">
                  <c:v>-2.9224122087566921E-2</c:v>
                </c:pt>
                <c:pt idx="14">
                  <c:v>-3.0422476574569719E-2</c:v>
                </c:pt>
                <c:pt idx="15">
                  <c:v>-2.6120320414428942E-2</c:v>
                </c:pt>
                <c:pt idx="16">
                  <c:v>-2.540915503626413E-2</c:v>
                </c:pt>
                <c:pt idx="17">
                  <c:v>-2.3813879164920448E-2</c:v>
                </c:pt>
              </c:numCache>
            </c:numRef>
          </c:val>
          <c:extLst xmlns:c16r2="http://schemas.microsoft.com/office/drawing/2015/06/chart">
            <c:ext xmlns:c16="http://schemas.microsoft.com/office/drawing/2014/chart" uri="{C3380CC4-5D6E-409C-BE32-E72D297353CC}">
              <c16:uniqueId val="{00000000-DCDE-4132-85C4-5B930E288D69}"/>
            </c:ext>
          </c:extLst>
        </c:ser>
        <c:ser>
          <c:idx val="2"/>
          <c:order val="2"/>
          <c:tx>
            <c:strRef>
              <c:f>'G44'!$B$24</c:f>
              <c:strCache>
                <c:ptCount val="1"/>
                <c:pt idx="0">
                  <c:v>Households and NPISHs</c:v>
                </c:pt>
              </c:strCache>
            </c:strRef>
          </c:tx>
          <c:spPr>
            <a:solidFill>
              <a:srgbClr val="142882"/>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'G44'!$C$24:$T$24</c:f>
              <c:numCache>
                <c:formatCode>0\.0%</c:formatCode>
                <c:ptCount val="18"/>
                <c:pt idx="0">
                  <c:v>2.0960789460667172E-2</c:v>
                </c:pt>
                <c:pt idx="1">
                  <c:v>3.1773278449556401E-2</c:v>
                </c:pt>
                <c:pt idx="2">
                  <c:v>3.2537664376915867E-2</c:v>
                </c:pt>
                <c:pt idx="3">
                  <c:v>2.332118797482954E-2</c:v>
                </c:pt>
                <c:pt idx="4">
                  <c:v>3.035082303624638E-2</c:v>
                </c:pt>
                <c:pt idx="5">
                  <c:v>2.720098434241745E-2</c:v>
                </c:pt>
                <c:pt idx="6">
                  <c:v>2.275983559033045E-2</c:v>
                </c:pt>
                <c:pt idx="7">
                  <c:v>1.9199766792076401E-2</c:v>
                </c:pt>
                <c:pt idx="8">
                  <c:v>2.048340141119313E-2</c:v>
                </c:pt>
                <c:pt idx="9">
                  <c:v>2.0603628392609909E-2</c:v>
                </c:pt>
                <c:pt idx="10">
                  <c:v>4.9192450426593214E-3</c:v>
                </c:pt>
                <c:pt idx="11">
                  <c:v>6.4599936890173213E-3</c:v>
                </c:pt>
                <c:pt idx="12">
                  <c:v>1.1337257053242961E-3</c:v>
                </c:pt>
                <c:pt idx="13">
                  <c:v>1.605385419946951E-2</c:v>
                </c:pt>
                <c:pt idx="14">
                  <c:v>2.2062153107310079E-2</c:v>
                </c:pt>
                <c:pt idx="15">
                  <c:v>1.964063116834033E-2</c:v>
                </c:pt>
                <c:pt idx="16">
                  <c:v>1.457311530668283E-2</c:v>
                </c:pt>
                <c:pt idx="17">
                  <c:v>8.9751529487857758E-3</c:v>
                </c:pt>
              </c:numCache>
            </c:numRef>
          </c:val>
          <c:extLst xmlns:c16r2="http://schemas.microsoft.com/office/drawing/2015/06/chart">
            <c:ext xmlns:c16="http://schemas.microsoft.com/office/drawing/2014/chart" uri="{C3380CC4-5D6E-409C-BE32-E72D297353CC}">
              <c16:uniqueId val="{00000001-DCDE-4132-85C4-5B930E288D69}"/>
            </c:ext>
          </c:extLst>
        </c:ser>
        <c:ser>
          <c:idx val="3"/>
          <c:order val="3"/>
          <c:tx>
            <c:strRef>
              <c:f>'G44'!$B$25</c:f>
              <c:strCache>
                <c:ptCount val="1"/>
                <c:pt idx="0">
                  <c:v>Financial corporations</c:v>
                </c:pt>
              </c:strCache>
            </c:strRef>
          </c:tx>
          <c:spPr>
            <a:solidFill>
              <a:srgbClr val="BE73AF"/>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'G44'!$C$25:$T$25</c:f>
              <c:numCache>
                <c:formatCode>0\.0%</c:formatCode>
                <c:ptCount val="18"/>
                <c:pt idx="0">
                  <c:v>1.002286594898933E-2</c:v>
                </c:pt>
                <c:pt idx="1">
                  <c:v>1.5647204051581879E-2</c:v>
                </c:pt>
                <c:pt idx="2">
                  <c:v>1.012784867106724E-2</c:v>
                </c:pt>
                <c:pt idx="3">
                  <c:v>1.5673293691220658E-2</c:v>
                </c:pt>
                <c:pt idx="4">
                  <c:v>1.090610797972083E-2</c:v>
                </c:pt>
                <c:pt idx="5">
                  <c:v>1.285337466533264E-2</c:v>
                </c:pt>
                <c:pt idx="6">
                  <c:v>1.334992257535712E-2</c:v>
                </c:pt>
                <c:pt idx="7">
                  <c:v>1.430958252451554E-2</c:v>
                </c:pt>
                <c:pt idx="8">
                  <c:v>1.4850956173902559E-2</c:v>
                </c:pt>
                <c:pt idx="9">
                  <c:v>1.2787384758248621E-2</c:v>
                </c:pt>
                <c:pt idx="10">
                  <c:v>1.6863668106458372E-2</c:v>
                </c:pt>
                <c:pt idx="11">
                  <c:v>1.7478258591385489E-2</c:v>
                </c:pt>
                <c:pt idx="12">
                  <c:v>2.669927135343542E-2</c:v>
                </c:pt>
                <c:pt idx="13">
                  <c:v>1.9752597393330209E-2</c:v>
                </c:pt>
                <c:pt idx="14">
                  <c:v>2.2939558542365061E-2</c:v>
                </c:pt>
                <c:pt idx="15">
                  <c:v>2.3212480420201041E-2</c:v>
                </c:pt>
                <c:pt idx="16">
                  <c:v>2.3550381578199862E-2</c:v>
                </c:pt>
                <c:pt idx="17">
                  <c:v>3.0168113459388749E-2</c:v>
                </c:pt>
              </c:numCache>
            </c:numRef>
          </c:val>
          <c:extLst xmlns:c16r2="http://schemas.microsoft.com/office/drawing/2015/06/chart">
            <c:ext xmlns:c16="http://schemas.microsoft.com/office/drawing/2014/chart" uri="{C3380CC4-5D6E-409C-BE32-E72D297353CC}">
              <c16:uniqueId val="{00000002-DCDE-4132-85C4-5B930E288D69}"/>
            </c:ext>
          </c:extLst>
        </c:ser>
        <c:ser>
          <c:idx val="4"/>
          <c:order val="4"/>
          <c:tx>
            <c:strRef>
              <c:f>'G44'!$B$26</c:f>
              <c:strCache>
                <c:ptCount val="1"/>
                <c:pt idx="0">
                  <c:v>Non-financial corporations</c:v>
                </c:pt>
              </c:strCache>
            </c:strRef>
          </c:tx>
          <c:spPr>
            <a:solidFill>
              <a:srgbClr val="00A0E1"/>
            </a:solidFill>
          </c:spPr>
          <c:invertIfNegative val="0"/>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'G44'!$C$26:$T$26</c:f>
              <c:numCache>
                <c:formatCode>0\.0%</c:formatCode>
                <c:ptCount val="18"/>
                <c:pt idx="0">
                  <c:v>-6.8282337702558361E-3</c:v>
                </c:pt>
                <c:pt idx="1">
                  <c:v>-1.1255762804277069E-2</c:v>
                </c:pt>
                <c:pt idx="2">
                  <c:v>-1.785339838736116E-2</c:v>
                </c:pt>
                <c:pt idx="3">
                  <c:v>-1.1837122573972309E-2</c:v>
                </c:pt>
                <c:pt idx="4">
                  <c:v>-9.9788540536151615E-3</c:v>
                </c:pt>
                <c:pt idx="5">
                  <c:v>-7.273152000150363E-3</c:v>
                </c:pt>
                <c:pt idx="6">
                  <c:v>-1.486108834675494E-2</c:v>
                </c:pt>
                <c:pt idx="7">
                  <c:v>-3.1587073859364982E-2</c:v>
                </c:pt>
                <c:pt idx="8">
                  <c:v>-3.7260037491633743E-2</c:v>
                </c:pt>
                <c:pt idx="9">
                  <c:v>3.6938649353862921E-4</c:v>
                </c:pt>
                <c:pt idx="10">
                  <c:v>-1.378734813552635E-2</c:v>
                </c:pt>
                <c:pt idx="11">
                  <c:v>-1.6622666687593352E-2</c:v>
                </c:pt>
                <c:pt idx="12">
                  <c:v>1.8719801148602371E-4</c:v>
                </c:pt>
                <c:pt idx="13">
                  <c:v>2.5252413515625179E-3</c:v>
                </c:pt>
                <c:pt idx="14">
                  <c:v>5.8446423885355984E-3</c:v>
                </c:pt>
                <c:pt idx="15">
                  <c:v>-6.9608992368070085E-5</c:v>
                </c:pt>
                <c:pt idx="16">
                  <c:v>9.9572499857973375E-3</c:v>
                </c:pt>
                <c:pt idx="17">
                  <c:v>1.1245185171179801E-2</c:v>
                </c:pt>
              </c:numCache>
            </c:numRef>
          </c:val>
          <c:extLst xmlns:c16r2="http://schemas.microsoft.com/office/drawing/2015/06/chart">
            <c:ext xmlns:c16="http://schemas.microsoft.com/office/drawing/2014/chart" uri="{C3380CC4-5D6E-409C-BE32-E72D297353CC}">
              <c16:uniqueId val="{00000003-DCDE-4132-85C4-5B930E288D69}"/>
            </c:ext>
          </c:extLst>
        </c:ser>
        <c:dLbls>
          <c:showLegendKey val="0"/>
          <c:showVal val="0"/>
          <c:showCatName val="0"/>
          <c:showSerName val="0"/>
          <c:showPercent val="0"/>
          <c:showBubbleSize val="0"/>
        </c:dLbls>
        <c:gapWidth val="150"/>
        <c:overlap val="100"/>
        <c:axId val="147904000"/>
        <c:axId val="147905536"/>
      </c:barChart>
      <c:lineChart>
        <c:grouping val="standard"/>
        <c:varyColors val="0"/>
        <c:ser>
          <c:idx val="0"/>
          <c:order val="0"/>
          <c:tx>
            <c:strRef>
              <c:f>'G44'!$B$22</c:f>
              <c:strCache>
                <c:ptCount val="1"/>
                <c:pt idx="0">
                  <c:v>Net national savings</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'G44'!$C$22:$T$22</c:f>
              <c:numCache>
                <c:formatCode>0\.0%</c:formatCode>
                <c:ptCount val="18"/>
                <c:pt idx="0">
                  <c:v>-2.2916785520594486E-4</c:v>
                </c:pt>
                <c:pt idx="1">
                  <c:v>2.2326752484544115E-3</c:v>
                </c:pt>
                <c:pt idx="2">
                  <c:v>-5.1397160130427239E-3</c:v>
                </c:pt>
                <c:pt idx="3">
                  <c:v>-6.2335084190114111E-3</c:v>
                </c:pt>
                <c:pt idx="4">
                  <c:v>-3.6862313562756027E-3</c:v>
                </c:pt>
                <c:pt idx="5">
                  <c:v>-8.2706512038627222E-3</c:v>
                </c:pt>
                <c:pt idx="6">
                  <c:v>-1.398280396679724E-2</c:v>
                </c:pt>
                <c:pt idx="7">
                  <c:v>-1.2725910856619123E-2</c:v>
                </c:pt>
                <c:pt idx="8">
                  <c:v>-2.8235748804583502E-2</c:v>
                </c:pt>
                <c:pt idx="9">
                  <c:v>-1.8721728184564562E-2</c:v>
                </c:pt>
                <c:pt idx="10">
                  <c:v>-3.4118731865620401E-2</c:v>
                </c:pt>
                <c:pt idx="11">
                  <c:v>-2.9467537859941755E-2</c:v>
                </c:pt>
                <c:pt idx="12">
                  <c:v>-1.161619448757648E-3</c:v>
                </c:pt>
                <c:pt idx="13">
                  <c:v>9.1075708567953158E-3</c:v>
                </c:pt>
                <c:pt idx="14">
                  <c:v>2.0423877463641021E-2</c:v>
                </c:pt>
                <c:pt idx="15">
                  <c:v>1.6663182181744361E-2</c:v>
                </c:pt>
                <c:pt idx="16">
                  <c:v>2.2671591834415899E-2</c:v>
                </c:pt>
                <c:pt idx="17">
                  <c:v>2.6574572414433877E-2</c:v>
                </c:pt>
              </c:numCache>
            </c:numRef>
          </c:val>
          <c:smooth val="0"/>
          <c:extLst xmlns:c16r2="http://schemas.microsoft.com/office/drawing/2015/06/chart">
            <c:ext xmlns:c16="http://schemas.microsoft.com/office/drawing/2014/chart" uri="{C3380CC4-5D6E-409C-BE32-E72D297353CC}">
              <c16:uniqueId val="{00000004-DCDE-4132-85C4-5B930E288D69}"/>
            </c:ext>
          </c:extLst>
        </c:ser>
        <c:dLbls>
          <c:showLegendKey val="0"/>
          <c:showVal val="0"/>
          <c:showCatName val="0"/>
          <c:showSerName val="0"/>
          <c:showPercent val="0"/>
          <c:showBubbleSize val="0"/>
        </c:dLbls>
        <c:marker val="1"/>
        <c:smooth val="0"/>
        <c:axId val="147904000"/>
        <c:axId val="147905536"/>
      </c:lineChart>
      <c:catAx>
        <c:axId val="147904000"/>
        <c:scaling>
          <c:orientation val="minMax"/>
        </c:scaling>
        <c:delete val="0"/>
        <c:axPos val="b"/>
        <c:numFmt formatCode="General" sourceLinked="1"/>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47905536"/>
        <c:crosses val="autoZero"/>
        <c:auto val="1"/>
        <c:lblAlgn val="ctr"/>
        <c:lblOffset val="100"/>
        <c:noMultiLvlLbl val="0"/>
      </c:catAx>
      <c:valAx>
        <c:axId val="147905536"/>
        <c:scaling>
          <c:orientation val="minMax"/>
          <c:max val="0.12000000000000001"/>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7904000"/>
        <c:crosses val="autoZero"/>
        <c:crossBetween val="between"/>
      </c:valAx>
    </c:plotArea>
    <c:legend>
      <c:legendPos val="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4D4D4D"/>
                </a:solidFill>
              </a:rPr>
              <a:t>Netherlands</a:t>
            </a:r>
          </a:p>
        </c:rich>
      </c:tx>
      <c:layout/>
      <c:overlay val="0"/>
    </c:title>
    <c:autoTitleDeleted val="0"/>
    <c:plotArea>
      <c:layout/>
      <c:barChart>
        <c:barDir val="col"/>
        <c:grouping val="stacked"/>
        <c:varyColors val="0"/>
        <c:ser>
          <c:idx val="1"/>
          <c:order val="1"/>
          <c:tx>
            <c:strRef>
              <c:f>'G44'!$B$28</c:f>
              <c:strCache>
                <c:ptCount val="1"/>
                <c:pt idx="0">
                  <c:v>Government</c:v>
                </c:pt>
              </c:strCache>
            </c:strRef>
          </c:tx>
          <c:spPr>
            <a:solidFill>
              <a:srgbClr val="F59100"/>
            </a:solidFill>
          </c:spPr>
          <c:invertIfNegative val="0"/>
          <c:val>
            <c:numRef>
              <c:f>'G44'!$C$28:$T$28</c:f>
              <c:numCache>
                <c:formatCode>0\.0%</c:formatCode>
                <c:ptCount val="18"/>
                <c:pt idx="0">
                  <c:v>1.165468676370056E-2</c:v>
                </c:pt>
                <c:pt idx="1">
                  <c:v>-4.7563610102909224E-3</c:v>
                </c:pt>
                <c:pt idx="2">
                  <c:v>-2.1291582940393541E-2</c:v>
                </c:pt>
                <c:pt idx="3">
                  <c:v>-3.1422944170355502E-2</c:v>
                </c:pt>
                <c:pt idx="4">
                  <c:v>-1.8252891631367538E-2</c:v>
                </c:pt>
                <c:pt idx="5">
                  <c:v>-3.9645441954099143E-3</c:v>
                </c:pt>
                <c:pt idx="6">
                  <c:v>9.9393375371655945E-4</c:v>
                </c:pt>
                <c:pt idx="7">
                  <c:v>-9.1897217242437458E-4</c:v>
                </c:pt>
                <c:pt idx="8">
                  <c:v>2.0132942314407651E-3</c:v>
                </c:pt>
                <c:pt idx="9">
                  <c:v>-5.086245802938983E-2</c:v>
                </c:pt>
                <c:pt idx="10">
                  <c:v>-5.2461955577945113E-2</c:v>
                </c:pt>
                <c:pt idx="11">
                  <c:v>-4.4269395825997641E-2</c:v>
                </c:pt>
                <c:pt idx="12">
                  <c:v>-3.9184276057252602E-2</c:v>
                </c:pt>
                <c:pt idx="13">
                  <c:v>-2.9287030461963799E-2</c:v>
                </c:pt>
                <c:pt idx="14">
                  <c:v>-2.1520042885222471E-2</c:v>
                </c:pt>
                <c:pt idx="15">
                  <c:v>-2.0246142073715091E-2</c:v>
                </c:pt>
                <c:pt idx="16">
                  <c:v>2.0894009489833229E-4</c:v>
                </c:pt>
                <c:pt idx="17">
                  <c:v>1.2155246334024381E-2</c:v>
                </c:pt>
              </c:numCache>
            </c:numRef>
          </c:val>
          <c:extLst xmlns:c16r2="http://schemas.microsoft.com/office/drawing/2015/06/chart">
            <c:ext xmlns:c16="http://schemas.microsoft.com/office/drawing/2014/chart" uri="{C3380CC4-5D6E-409C-BE32-E72D297353CC}">
              <c16:uniqueId val="{00000000-5DEE-4B4F-862C-4489AE79AE75}"/>
            </c:ext>
          </c:extLst>
        </c:ser>
        <c:ser>
          <c:idx val="2"/>
          <c:order val="2"/>
          <c:tx>
            <c:strRef>
              <c:f>'G44'!$B$29</c:f>
              <c:strCache>
                <c:ptCount val="1"/>
                <c:pt idx="0">
                  <c:v>Households and NPISHs</c:v>
                </c:pt>
              </c:strCache>
            </c:strRef>
          </c:tx>
          <c:spPr>
            <a:solidFill>
              <a:srgbClr val="142882"/>
            </a:solidFill>
          </c:spPr>
          <c:invertIfNegative val="0"/>
          <c:val>
            <c:numRef>
              <c:f>'G44'!$C$29:$T$29</c:f>
              <c:numCache>
                <c:formatCode>0\.0%</c:formatCode>
                <c:ptCount val="18"/>
                <c:pt idx="0">
                  <c:v>-1.6866995422637261E-2</c:v>
                </c:pt>
                <c:pt idx="1">
                  <c:v>-8.124412458677557E-3</c:v>
                </c:pt>
                <c:pt idx="2">
                  <c:v>-4.9587238619379533E-3</c:v>
                </c:pt>
                <c:pt idx="3">
                  <c:v>-7.3087498293715018E-3</c:v>
                </c:pt>
                <c:pt idx="4">
                  <c:v>-1.112253110794542E-2</c:v>
                </c:pt>
                <c:pt idx="5">
                  <c:v>-2.3442364349598739E-2</c:v>
                </c:pt>
                <c:pt idx="6">
                  <c:v>-2.941941267239875E-2</c:v>
                </c:pt>
                <c:pt idx="7">
                  <c:v>-3.3099148860571408E-2</c:v>
                </c:pt>
                <c:pt idx="8">
                  <c:v>-2.0245736235278849E-2</c:v>
                </c:pt>
                <c:pt idx="9">
                  <c:v>1.278563220782214E-2</c:v>
                </c:pt>
                <c:pt idx="10">
                  <c:v>1.6377053976379369E-2</c:v>
                </c:pt>
                <c:pt idx="11">
                  <c:v>2.2113940146903481E-2</c:v>
                </c:pt>
                <c:pt idx="12">
                  <c:v>3.5838006879378097E-2</c:v>
                </c:pt>
                <c:pt idx="13">
                  <c:v>4.198418382256084E-2</c:v>
                </c:pt>
                <c:pt idx="14">
                  <c:v>4.3591041753529097E-2</c:v>
                </c:pt>
                <c:pt idx="15">
                  <c:v>3.6347404667771969E-2</c:v>
                </c:pt>
                <c:pt idx="16">
                  <c:v>2.9178201901072509E-2</c:v>
                </c:pt>
                <c:pt idx="17">
                  <c:v>2.2904885434869911E-2</c:v>
                </c:pt>
              </c:numCache>
            </c:numRef>
          </c:val>
          <c:extLst xmlns:c16r2="http://schemas.microsoft.com/office/drawing/2015/06/chart">
            <c:ext xmlns:c16="http://schemas.microsoft.com/office/drawing/2014/chart" uri="{C3380CC4-5D6E-409C-BE32-E72D297353CC}">
              <c16:uniqueId val="{00000001-5DEE-4B4F-862C-4489AE79AE75}"/>
            </c:ext>
          </c:extLst>
        </c:ser>
        <c:ser>
          <c:idx val="3"/>
          <c:order val="3"/>
          <c:tx>
            <c:strRef>
              <c:f>'G44'!$B$30</c:f>
              <c:strCache>
                <c:ptCount val="1"/>
                <c:pt idx="0">
                  <c:v>Financial corporations</c:v>
                </c:pt>
              </c:strCache>
            </c:strRef>
          </c:tx>
          <c:spPr>
            <a:solidFill>
              <a:srgbClr val="BE73AF"/>
            </a:solidFill>
          </c:spPr>
          <c:invertIfNegative val="0"/>
          <c:val>
            <c:numRef>
              <c:f>'G44'!$C$30:$T$30</c:f>
              <c:numCache>
                <c:formatCode>0\.0%</c:formatCode>
                <c:ptCount val="18"/>
                <c:pt idx="0">
                  <c:v>2.855486751311374E-2</c:v>
                </c:pt>
                <c:pt idx="1">
                  <c:v>1.7031175746709249E-2</c:v>
                </c:pt>
                <c:pt idx="2">
                  <c:v>1.409395035688844E-2</c:v>
                </c:pt>
                <c:pt idx="3">
                  <c:v>2.331662799087381E-2</c:v>
                </c:pt>
                <c:pt idx="4">
                  <c:v>1.254331306703748E-2</c:v>
                </c:pt>
                <c:pt idx="5">
                  <c:v>1.8208948179558999E-2</c:v>
                </c:pt>
                <c:pt idx="6">
                  <c:v>2.6820814786175939E-2</c:v>
                </c:pt>
                <c:pt idx="7">
                  <c:v>3.5786617568680651E-2</c:v>
                </c:pt>
                <c:pt idx="8">
                  <c:v>-3.5027920358221129E-3</c:v>
                </c:pt>
                <c:pt idx="9">
                  <c:v>9.5352105012147075E-3</c:v>
                </c:pt>
                <c:pt idx="10">
                  <c:v>2.9360734808436342E-2</c:v>
                </c:pt>
                <c:pt idx="11">
                  <c:v>3.2196064020025859E-2</c:v>
                </c:pt>
                <c:pt idx="12">
                  <c:v>1.1610099147581959E-2</c:v>
                </c:pt>
                <c:pt idx="13">
                  <c:v>3.0952528756342142E-2</c:v>
                </c:pt>
                <c:pt idx="14">
                  <c:v>3.7560307344094337E-2</c:v>
                </c:pt>
                <c:pt idx="15">
                  <c:v>1.6151986643633119E-2</c:v>
                </c:pt>
                <c:pt idx="16">
                  <c:v>1.7905319078348299E-2</c:v>
                </c:pt>
                <c:pt idx="17">
                  <c:v>1.581986519195493E-2</c:v>
                </c:pt>
              </c:numCache>
            </c:numRef>
          </c:val>
          <c:extLst xmlns:c16r2="http://schemas.microsoft.com/office/drawing/2015/06/chart">
            <c:ext xmlns:c16="http://schemas.microsoft.com/office/drawing/2014/chart" uri="{C3380CC4-5D6E-409C-BE32-E72D297353CC}">
              <c16:uniqueId val="{00000002-5DEE-4B4F-862C-4489AE79AE75}"/>
            </c:ext>
          </c:extLst>
        </c:ser>
        <c:ser>
          <c:idx val="4"/>
          <c:order val="4"/>
          <c:tx>
            <c:strRef>
              <c:f>'G44'!$B$31</c:f>
              <c:strCache>
                <c:ptCount val="1"/>
                <c:pt idx="0">
                  <c:v>Non-financial corporations</c:v>
                </c:pt>
              </c:strCache>
            </c:strRef>
          </c:tx>
          <c:spPr>
            <a:solidFill>
              <a:srgbClr val="00A0E1"/>
            </a:solidFill>
          </c:spPr>
          <c:invertIfNegative val="0"/>
          <c:val>
            <c:numRef>
              <c:f>'G44'!$C$31:$T$31</c:f>
              <c:numCache>
                <c:formatCode>0\.0%</c:formatCode>
                <c:ptCount val="18"/>
                <c:pt idx="0">
                  <c:v>3.8196311119075593E-2</c:v>
                </c:pt>
                <c:pt idx="1">
                  <c:v>3.9113391065429007E-2</c:v>
                </c:pt>
                <c:pt idx="2">
                  <c:v>6.1502144124261429E-2</c:v>
                </c:pt>
                <c:pt idx="3">
                  <c:v>7.690567656636961E-2</c:v>
                </c:pt>
                <c:pt idx="4">
                  <c:v>8.3304678378041355E-2</c:v>
                </c:pt>
                <c:pt idx="5">
                  <c:v>6.1644668650148941E-2</c:v>
                </c:pt>
                <c:pt idx="6">
                  <c:v>7.4177224717986268E-2</c:v>
                </c:pt>
                <c:pt idx="7">
                  <c:v>5.7464024419787783E-2</c:v>
                </c:pt>
                <c:pt idx="8">
                  <c:v>6.1914591825067443E-2</c:v>
                </c:pt>
                <c:pt idx="9">
                  <c:v>8.2884953316198329E-2</c:v>
                </c:pt>
                <c:pt idx="10">
                  <c:v>7.2745534561873132E-2</c:v>
                </c:pt>
                <c:pt idx="11">
                  <c:v>7.4844816478283532E-2</c:v>
                </c:pt>
                <c:pt idx="12">
                  <c:v>7.7732990691705237E-2</c:v>
                </c:pt>
                <c:pt idx="13">
                  <c:v>5.4572322749344017E-2</c:v>
                </c:pt>
                <c:pt idx="14">
                  <c:v>3.3523437965334447E-2</c:v>
                </c:pt>
                <c:pt idx="15">
                  <c:v>2.5837381595575699E-2</c:v>
                </c:pt>
                <c:pt idx="16">
                  <c:v>3.1664306678883071E-2</c:v>
                </c:pt>
                <c:pt idx="17">
                  <c:v>5.301418632165069E-2</c:v>
                </c:pt>
              </c:numCache>
            </c:numRef>
          </c:val>
          <c:extLst xmlns:c16r2="http://schemas.microsoft.com/office/drawing/2015/06/chart">
            <c:ext xmlns:c16="http://schemas.microsoft.com/office/drawing/2014/chart" uri="{C3380CC4-5D6E-409C-BE32-E72D297353CC}">
              <c16:uniqueId val="{00000003-5DEE-4B4F-862C-4489AE79AE75}"/>
            </c:ext>
          </c:extLst>
        </c:ser>
        <c:dLbls>
          <c:showLegendKey val="0"/>
          <c:showVal val="0"/>
          <c:showCatName val="0"/>
          <c:showSerName val="0"/>
          <c:showPercent val="0"/>
          <c:showBubbleSize val="0"/>
        </c:dLbls>
        <c:gapWidth val="150"/>
        <c:overlap val="100"/>
        <c:axId val="148116224"/>
        <c:axId val="148117760"/>
      </c:barChart>
      <c:lineChart>
        <c:grouping val="standard"/>
        <c:varyColors val="0"/>
        <c:ser>
          <c:idx val="0"/>
          <c:order val="0"/>
          <c:tx>
            <c:strRef>
              <c:f>'G44'!$B$27</c:f>
              <c:strCache>
                <c:ptCount val="1"/>
                <c:pt idx="0">
                  <c:v>Net national savings</c:v>
                </c:pt>
              </c:strCache>
            </c:strRef>
          </c:tx>
          <c:spPr>
            <a:ln>
              <a:solidFill>
                <a:schemeClr val="tx1">
                  <a:lumMod val="95000"/>
                  <a:lumOff val="5000"/>
                </a:schemeClr>
              </a:solidFill>
            </a:ln>
          </c:spPr>
          <c:marker>
            <c:symbol val="none"/>
          </c:marker>
          <c:cat>
            <c:numRef>
              <c:f>'G44'!$C$1:$T$1</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'G44'!$C$27:$T$27</c:f>
              <c:numCache>
                <c:formatCode>0\.0%</c:formatCode>
                <c:ptCount val="18"/>
                <c:pt idx="0">
                  <c:v>6.1538869973252634E-2</c:v>
                </c:pt>
                <c:pt idx="1">
                  <c:v>4.3263793343169779E-2</c:v>
                </c:pt>
                <c:pt idx="2">
                  <c:v>4.9345787678818379E-2</c:v>
                </c:pt>
                <c:pt idx="3">
                  <c:v>6.1490610557516409E-2</c:v>
                </c:pt>
                <c:pt idx="4">
                  <c:v>6.6472568705765872E-2</c:v>
                </c:pt>
                <c:pt idx="5">
                  <c:v>5.2446708284699287E-2</c:v>
                </c:pt>
                <c:pt idx="6">
                  <c:v>7.257256058548002E-2</c:v>
                </c:pt>
                <c:pt idx="7">
                  <c:v>5.9232520955472649E-2</c:v>
                </c:pt>
                <c:pt idx="8">
                  <c:v>4.0179357785407245E-2</c:v>
                </c:pt>
                <c:pt idx="9">
                  <c:v>5.4343337995845342E-2</c:v>
                </c:pt>
                <c:pt idx="10">
                  <c:v>6.6021367768743733E-2</c:v>
                </c:pt>
                <c:pt idx="11">
                  <c:v>8.4885424819215238E-2</c:v>
                </c:pt>
                <c:pt idx="12">
                  <c:v>8.599682066141269E-2</c:v>
                </c:pt>
                <c:pt idx="13">
                  <c:v>9.82220048662832E-2</c:v>
                </c:pt>
                <c:pt idx="14">
                  <c:v>9.3154744177735421E-2</c:v>
                </c:pt>
                <c:pt idx="15">
                  <c:v>5.8090630833265697E-2</c:v>
                </c:pt>
                <c:pt idx="16">
                  <c:v>7.8956767753202206E-2</c:v>
                </c:pt>
                <c:pt idx="17">
                  <c:v>0.10389418328249991</c:v>
                </c:pt>
              </c:numCache>
            </c:numRef>
          </c:val>
          <c:smooth val="0"/>
          <c:extLst xmlns:c16r2="http://schemas.microsoft.com/office/drawing/2015/06/chart">
            <c:ext xmlns:c16="http://schemas.microsoft.com/office/drawing/2014/chart" uri="{C3380CC4-5D6E-409C-BE32-E72D297353CC}">
              <c16:uniqueId val="{00000004-5DEE-4B4F-862C-4489AE79AE75}"/>
            </c:ext>
          </c:extLst>
        </c:ser>
        <c:dLbls>
          <c:showLegendKey val="0"/>
          <c:showVal val="0"/>
          <c:showCatName val="0"/>
          <c:showSerName val="0"/>
          <c:showPercent val="0"/>
          <c:showBubbleSize val="0"/>
        </c:dLbls>
        <c:marker val="1"/>
        <c:smooth val="0"/>
        <c:axId val="148116224"/>
        <c:axId val="148117760"/>
      </c:lineChart>
      <c:catAx>
        <c:axId val="148116224"/>
        <c:scaling>
          <c:orientation val="minMax"/>
        </c:scaling>
        <c:delete val="0"/>
        <c:axPos val="b"/>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fr-FR"/>
          </a:p>
        </c:txPr>
        <c:crossAx val="148117760"/>
        <c:crosses val="autoZero"/>
        <c:auto val="1"/>
        <c:lblAlgn val="ctr"/>
        <c:lblOffset val="100"/>
        <c:noMultiLvlLbl val="0"/>
      </c:catAx>
      <c:valAx>
        <c:axId val="148117760"/>
        <c:scaling>
          <c:orientation val="minMax"/>
          <c:min val="-8.0000000000000016E-2"/>
        </c:scaling>
        <c:delete val="0"/>
        <c:axPos val="l"/>
        <c:majorGridlines>
          <c:spPr>
            <a:ln w="3175"/>
          </c:spPr>
        </c:majorGridlines>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148116224"/>
        <c:crosses val="autoZero"/>
        <c:crossBetween val="between"/>
        <c:majorUnit val="4.0000000000000008E-2"/>
      </c:valAx>
    </c:plotArea>
    <c:legend>
      <c:legendPos val="t"/>
      <c:layout/>
      <c:overlay val="0"/>
      <c:txPr>
        <a:bodyPr/>
        <a:lstStyle/>
        <a:p>
          <a:pPr>
            <a:defRPr>
              <a:latin typeface="Arial" panose="020B0604020202020204" pitchFamily="34" charset="0"/>
              <a:cs typeface="Arial" panose="020B0604020202020204" pitchFamily="34" charset="0"/>
            </a:defRPr>
          </a:pPr>
          <a:endParaRPr lang="fr-FR"/>
        </a:p>
      </c:txPr>
    </c:legend>
    <c:plotVisOnly val="1"/>
    <c:dispBlanksAs val="gap"/>
    <c:showDLblsOverMax val="0"/>
  </c:chart>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63608095923128E-2"/>
          <c:y val="0.14226609327522541"/>
          <c:w val="0.59015292566921118"/>
          <c:h val="0.68829574742002675"/>
        </c:manualLayout>
      </c:layout>
      <c:lineChart>
        <c:grouping val="standard"/>
        <c:varyColors val="0"/>
        <c:ser>
          <c:idx val="0"/>
          <c:order val="0"/>
          <c:tx>
            <c:strRef>
              <c:f>'G45'!$B$1</c:f>
              <c:strCache>
                <c:ptCount val="1"/>
                <c:pt idx="0">
                  <c:v>Gross savings</c:v>
                </c:pt>
              </c:strCache>
            </c:strRef>
          </c:tx>
          <c:spPr>
            <a:ln>
              <a:solidFill>
                <a:srgbClr val="00A0E1"/>
              </a:solidFill>
            </a:ln>
          </c:spPr>
          <c:marker>
            <c:symbol val="none"/>
          </c:marker>
          <c:cat>
            <c:numRef>
              <c:f>'G45'!$A$2:$A$20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'G45'!$B$2:$B$20</c:f>
              <c:numCache>
                <c:formatCode>0%</c:formatCode>
                <c:ptCount val="19"/>
                <c:pt idx="0">
                  <c:v>0.23214646394938909</c:v>
                </c:pt>
                <c:pt idx="1">
                  <c:v>0.23281570384796521</c:v>
                </c:pt>
                <c:pt idx="2">
                  <c:v>0.22968628281052619</c:v>
                </c:pt>
                <c:pt idx="3">
                  <c:v>0.2267288586009954</c:v>
                </c:pt>
                <c:pt idx="4">
                  <c:v>0.2240640890815826</c:v>
                </c:pt>
                <c:pt idx="5">
                  <c:v>0.23281695055763801</c:v>
                </c:pt>
                <c:pt idx="6">
                  <c:v>0.22772020054711381</c:v>
                </c:pt>
                <c:pt idx="7">
                  <c:v>0.23680217785990729</c:v>
                </c:pt>
                <c:pt idx="8">
                  <c:v>0.2437453472549958</c:v>
                </c:pt>
                <c:pt idx="9">
                  <c:v>0.23069873347840961</c:v>
                </c:pt>
                <c:pt idx="10">
                  <c:v>0.21019042611966141</c:v>
                </c:pt>
                <c:pt idx="11">
                  <c:v>0.2169912795886961</c:v>
                </c:pt>
                <c:pt idx="12">
                  <c:v>0.22403744211042781</c:v>
                </c:pt>
                <c:pt idx="13">
                  <c:v>0.22317000490284289</c:v>
                </c:pt>
                <c:pt idx="14">
                  <c:v>0.22473226463447021</c:v>
                </c:pt>
                <c:pt idx="15">
                  <c:v>0.22984673074782219</c:v>
                </c:pt>
                <c:pt idx="16">
                  <c:v>0.23788276514817891</c:v>
                </c:pt>
                <c:pt idx="17">
                  <c:v>0.2417467345986733</c:v>
                </c:pt>
                <c:pt idx="18">
                  <c:v>0.2460258952957691</c:v>
                </c:pt>
              </c:numCache>
            </c:numRef>
          </c:val>
          <c:smooth val="0"/>
          <c:extLst xmlns:c16r2="http://schemas.microsoft.com/office/drawing/2015/06/chart">
            <c:ext xmlns:c16="http://schemas.microsoft.com/office/drawing/2014/chart" uri="{C3380CC4-5D6E-409C-BE32-E72D297353CC}">
              <c16:uniqueId val="{00000000-95B6-4F3B-BEC6-44EBE2BCF0D1}"/>
            </c:ext>
          </c:extLst>
        </c:ser>
        <c:ser>
          <c:idx val="1"/>
          <c:order val="1"/>
          <c:tx>
            <c:strRef>
              <c:f>'G45'!$C$1</c:f>
              <c:strCache>
                <c:ptCount val="1"/>
                <c:pt idx="0">
                  <c:v>Gross capital formation</c:v>
                </c:pt>
              </c:strCache>
            </c:strRef>
          </c:tx>
          <c:spPr>
            <a:ln>
              <a:solidFill>
                <a:srgbClr val="F59100"/>
              </a:solidFill>
            </a:ln>
          </c:spPr>
          <c:marker>
            <c:symbol val="none"/>
          </c:marker>
          <c:cat>
            <c:numRef>
              <c:f>'G45'!$A$2:$A$20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'G45'!$C$2:$C$20</c:f>
              <c:numCache>
                <c:formatCode>0%</c:formatCode>
                <c:ptCount val="19"/>
                <c:pt idx="0">
                  <c:v>0.2275796335248213</c:v>
                </c:pt>
                <c:pt idx="1">
                  <c:v>0.23392673171184941</c:v>
                </c:pt>
                <c:pt idx="2">
                  <c:v>0.22791564608850001</c:v>
                </c:pt>
                <c:pt idx="3">
                  <c:v>0.2179653548653096</c:v>
                </c:pt>
                <c:pt idx="4">
                  <c:v>0.21809248835447129</c:v>
                </c:pt>
                <c:pt idx="5">
                  <c:v>0.22030059811094821</c:v>
                </c:pt>
                <c:pt idx="6">
                  <c:v>0.2231192309966174</c:v>
                </c:pt>
                <c:pt idx="7">
                  <c:v>0.23259797994469511</c:v>
                </c:pt>
                <c:pt idx="8">
                  <c:v>0.24032441032300519</c:v>
                </c:pt>
                <c:pt idx="9">
                  <c:v>0.2358408672048376</c:v>
                </c:pt>
                <c:pt idx="10">
                  <c:v>0.20375711272085201</c:v>
                </c:pt>
                <c:pt idx="11">
                  <c:v>0.20957854865309319</c:v>
                </c:pt>
                <c:pt idx="12">
                  <c:v>0.214979973137224</c:v>
                </c:pt>
                <c:pt idx="13">
                  <c:v>0.20040962245060959</c:v>
                </c:pt>
                <c:pt idx="14">
                  <c:v>0.1960019053603593</c:v>
                </c:pt>
                <c:pt idx="15">
                  <c:v>0.19905680823375951</c:v>
                </c:pt>
                <c:pt idx="16">
                  <c:v>0.20332402809323979</c:v>
                </c:pt>
                <c:pt idx="17">
                  <c:v>0.20748962474223229</c:v>
                </c:pt>
                <c:pt idx="18">
                  <c:v>0.2090178287756122</c:v>
                </c:pt>
              </c:numCache>
            </c:numRef>
          </c:val>
          <c:smooth val="0"/>
          <c:extLst xmlns:c16r2="http://schemas.microsoft.com/office/drawing/2015/06/chart">
            <c:ext xmlns:c16="http://schemas.microsoft.com/office/drawing/2014/chart" uri="{C3380CC4-5D6E-409C-BE32-E72D297353CC}">
              <c16:uniqueId val="{00000001-95B6-4F3B-BEC6-44EBE2BCF0D1}"/>
            </c:ext>
          </c:extLst>
        </c:ser>
        <c:dLbls>
          <c:showLegendKey val="0"/>
          <c:showVal val="0"/>
          <c:showCatName val="0"/>
          <c:showSerName val="0"/>
          <c:showPercent val="0"/>
          <c:showBubbleSize val="0"/>
        </c:dLbls>
        <c:marker val="1"/>
        <c:smooth val="0"/>
        <c:axId val="148177664"/>
        <c:axId val="148179200"/>
      </c:lineChart>
      <c:catAx>
        <c:axId val="148177664"/>
        <c:scaling>
          <c:orientation val="minMax"/>
        </c:scaling>
        <c:delete val="0"/>
        <c:axPos val="b"/>
        <c:numFmt formatCode="General" sourceLinked="1"/>
        <c:majorTickMark val="out"/>
        <c:minorTickMark val="none"/>
        <c:tickLblPos val="nextTo"/>
        <c:txPr>
          <a:bodyPr/>
          <a:lstStyle/>
          <a:p>
            <a:pPr>
              <a:defRPr sz="1200"/>
            </a:pPr>
            <a:endParaRPr lang="fr-FR"/>
          </a:p>
        </c:txPr>
        <c:crossAx val="148179200"/>
        <c:crosses val="autoZero"/>
        <c:auto val="1"/>
        <c:lblAlgn val="ctr"/>
        <c:lblOffset val="100"/>
        <c:noMultiLvlLbl val="0"/>
      </c:catAx>
      <c:valAx>
        <c:axId val="148179200"/>
        <c:scaling>
          <c:orientation val="minMax"/>
        </c:scaling>
        <c:delete val="0"/>
        <c:axPos val="l"/>
        <c:majorGridlines>
          <c:spPr>
            <a:ln w="3175"/>
          </c:spPr>
        </c:majorGridlines>
        <c:numFmt formatCode="0%" sourceLinked="1"/>
        <c:majorTickMark val="out"/>
        <c:minorTickMark val="none"/>
        <c:tickLblPos val="nextTo"/>
        <c:txPr>
          <a:bodyPr/>
          <a:lstStyle/>
          <a:p>
            <a:pPr>
              <a:defRPr sz="1200"/>
            </a:pPr>
            <a:endParaRPr lang="fr-FR"/>
          </a:p>
        </c:txPr>
        <c:crossAx val="148177664"/>
        <c:crosses val="autoZero"/>
        <c:crossBetween val="between"/>
      </c:valAx>
    </c:plotArea>
    <c:legend>
      <c:legendPos val="r"/>
      <c:layout>
        <c:manualLayout>
          <c:xMode val="edge"/>
          <c:yMode val="edge"/>
          <c:x val="0.65522613623066706"/>
          <c:y val="0.4764090496127466"/>
          <c:w val="0.27101695483986427"/>
          <c:h val="0.12877552482861268"/>
        </c:manualLayout>
      </c:layout>
      <c:overlay val="0"/>
      <c:txPr>
        <a:bodyPr/>
        <a:lstStyle/>
        <a:p>
          <a:pPr>
            <a:defRPr sz="14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'G46'!$A$2</c:f>
              <c:strCache>
                <c:ptCount val="1"/>
                <c:pt idx="0">
                  <c:v>Euro area</c:v>
                </c:pt>
              </c:strCache>
            </c:strRef>
          </c:tx>
          <c:spPr>
            <a:ln>
              <a:solidFill>
                <a:schemeClr val="tx1">
                  <a:lumMod val="95000"/>
                  <a:lumOff val="5000"/>
                </a:schemeClr>
              </a:solidFill>
              <a:prstDash val="dash"/>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'G46'!$B$2:$R$2</c:f>
              <c:numCache>
                <c:formatCode>##,#0\.0</c:formatCode>
                <c:ptCount val="17"/>
                <c:pt idx="0">
                  <c:v>2.5</c:v>
                </c:pt>
                <c:pt idx="1">
                  <c:v>2</c:v>
                </c:pt>
                <c:pt idx="2">
                  <c:v>2</c:v>
                </c:pt>
                <c:pt idx="3">
                  <c:v>1.4</c:v>
                </c:pt>
                <c:pt idx="4">
                  <c:v>1.6</c:v>
                </c:pt>
                <c:pt idx="5">
                  <c:v>2.1</c:v>
                </c:pt>
                <c:pt idx="6">
                  <c:v>2.6</c:v>
                </c:pt>
                <c:pt idx="7">
                  <c:v>1.3</c:v>
                </c:pt>
                <c:pt idx="8">
                  <c:v>1</c:v>
                </c:pt>
                <c:pt idx="9">
                  <c:v>1.7</c:v>
                </c:pt>
                <c:pt idx="10">
                  <c:v>1.9</c:v>
                </c:pt>
                <c:pt idx="11">
                  <c:v>1.4</c:v>
                </c:pt>
                <c:pt idx="12">
                  <c:v>0.7</c:v>
                </c:pt>
                <c:pt idx="13">
                  <c:v>1</c:v>
                </c:pt>
                <c:pt idx="14">
                  <c:v>0.8</c:v>
                </c:pt>
                <c:pt idx="15">
                  <c:v>1.2</c:v>
                </c:pt>
                <c:pt idx="16">
                  <c:v>1.3</c:v>
                </c:pt>
              </c:numCache>
            </c:numRef>
          </c:val>
          <c:smooth val="0"/>
          <c:extLst xmlns:c16r2="http://schemas.microsoft.com/office/drawing/2015/06/chart">
            <c:ext xmlns:c16="http://schemas.microsoft.com/office/drawing/2014/chart" uri="{C3380CC4-5D6E-409C-BE32-E72D297353CC}">
              <c16:uniqueId val="{00000000-F606-4FAE-A010-19FE84C4DA81}"/>
            </c:ext>
          </c:extLst>
        </c:ser>
        <c:ser>
          <c:idx val="1"/>
          <c:order val="1"/>
          <c:tx>
            <c:strRef>
              <c:f>'G46'!$A$3</c:f>
              <c:strCache>
                <c:ptCount val="1"/>
                <c:pt idx="0">
                  <c:v>Belgium</c:v>
                </c:pt>
              </c:strCache>
            </c:strRef>
          </c:tx>
          <c:spPr>
            <a:ln>
              <a:solidFill>
                <a:srgbClr val="64B43C"/>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'G46'!$B$3:$R$3</c:f>
              <c:numCache>
                <c:formatCode>##,#0\.0</c:formatCode>
                <c:ptCount val="17"/>
                <c:pt idx="0">
                  <c:v>2.2000000000000002</c:v>
                </c:pt>
                <c:pt idx="1">
                  <c:v>1.7</c:v>
                </c:pt>
                <c:pt idx="2">
                  <c:v>1.4</c:v>
                </c:pt>
                <c:pt idx="3">
                  <c:v>1.4</c:v>
                </c:pt>
                <c:pt idx="4">
                  <c:v>1.8</c:v>
                </c:pt>
                <c:pt idx="5">
                  <c:v>2</c:v>
                </c:pt>
                <c:pt idx="6">
                  <c:v>2.7</c:v>
                </c:pt>
                <c:pt idx="7">
                  <c:v>1.9</c:v>
                </c:pt>
                <c:pt idx="8">
                  <c:v>1.3</c:v>
                </c:pt>
                <c:pt idx="9">
                  <c:v>1.6</c:v>
                </c:pt>
                <c:pt idx="10">
                  <c:v>2.2000000000000002</c:v>
                </c:pt>
                <c:pt idx="11">
                  <c:v>2</c:v>
                </c:pt>
                <c:pt idx="12">
                  <c:v>1.3</c:v>
                </c:pt>
                <c:pt idx="13">
                  <c:v>1.7</c:v>
                </c:pt>
                <c:pt idx="14">
                  <c:v>2.1</c:v>
                </c:pt>
                <c:pt idx="15">
                  <c:v>1.5</c:v>
                </c:pt>
                <c:pt idx="16">
                  <c:v>1.6</c:v>
                </c:pt>
              </c:numCache>
            </c:numRef>
          </c:val>
          <c:smooth val="0"/>
          <c:extLst xmlns:c16r2="http://schemas.microsoft.com/office/drawing/2015/06/chart">
            <c:ext xmlns:c16="http://schemas.microsoft.com/office/drawing/2014/chart" uri="{C3380CC4-5D6E-409C-BE32-E72D297353CC}">
              <c16:uniqueId val="{00000001-F606-4FAE-A010-19FE84C4DA81}"/>
            </c:ext>
          </c:extLst>
        </c:ser>
        <c:ser>
          <c:idx val="2"/>
          <c:order val="2"/>
          <c:tx>
            <c:strRef>
              <c:f>'G46'!$A$4</c:f>
              <c:strCache>
                <c:ptCount val="1"/>
                <c:pt idx="0">
                  <c:v>Germany</c:v>
                </c:pt>
              </c:strCache>
            </c:strRef>
          </c:tx>
          <c:spPr>
            <a:ln>
              <a:solidFill>
                <a:srgbClr val="142882"/>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'G46'!$B$4:$R$4</c:f>
              <c:numCache>
                <c:formatCode>##,#0\.0</c:formatCode>
                <c:ptCount val="17"/>
                <c:pt idx="0">
                  <c:v>1.4</c:v>
                </c:pt>
                <c:pt idx="1">
                  <c:v>0.8</c:v>
                </c:pt>
                <c:pt idx="2">
                  <c:v>1.5</c:v>
                </c:pt>
                <c:pt idx="3">
                  <c:v>1</c:v>
                </c:pt>
                <c:pt idx="4">
                  <c:v>1</c:v>
                </c:pt>
                <c:pt idx="5">
                  <c:v>2.1</c:v>
                </c:pt>
                <c:pt idx="6">
                  <c:v>1.9</c:v>
                </c:pt>
                <c:pt idx="7">
                  <c:v>1</c:v>
                </c:pt>
                <c:pt idx="8">
                  <c:v>0.7</c:v>
                </c:pt>
                <c:pt idx="9">
                  <c:v>1.4</c:v>
                </c:pt>
                <c:pt idx="10">
                  <c:v>1.7</c:v>
                </c:pt>
                <c:pt idx="11">
                  <c:v>1.6</c:v>
                </c:pt>
                <c:pt idx="12">
                  <c:v>1.2</c:v>
                </c:pt>
                <c:pt idx="13">
                  <c:v>1.7</c:v>
                </c:pt>
                <c:pt idx="14">
                  <c:v>1.1000000000000001</c:v>
                </c:pt>
                <c:pt idx="15">
                  <c:v>1.6</c:v>
                </c:pt>
                <c:pt idx="16">
                  <c:v>1.5</c:v>
                </c:pt>
              </c:numCache>
            </c:numRef>
          </c:val>
          <c:smooth val="0"/>
          <c:extLst xmlns:c16r2="http://schemas.microsoft.com/office/drawing/2015/06/chart">
            <c:ext xmlns:c16="http://schemas.microsoft.com/office/drawing/2014/chart" uri="{C3380CC4-5D6E-409C-BE32-E72D297353CC}">
              <c16:uniqueId val="{00000002-F606-4FAE-A010-19FE84C4DA81}"/>
            </c:ext>
          </c:extLst>
        </c:ser>
        <c:ser>
          <c:idx val="3"/>
          <c:order val="3"/>
          <c:tx>
            <c:strRef>
              <c:f>'G46'!$A$5</c:f>
              <c:strCache>
                <c:ptCount val="1"/>
                <c:pt idx="0">
                  <c:v>Spain</c:v>
                </c:pt>
              </c:strCache>
            </c:strRef>
          </c:tx>
          <c:spPr>
            <a:ln>
              <a:solidFill>
                <a:srgbClr val="BE73AF"/>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'G46'!$B$5:$R$5</c:f>
              <c:numCache>
                <c:formatCode>##,#0\.0</c:formatCode>
                <c:ptCount val="17"/>
                <c:pt idx="0">
                  <c:v>4</c:v>
                </c:pt>
                <c:pt idx="1">
                  <c:v>3.2</c:v>
                </c:pt>
                <c:pt idx="2">
                  <c:v>2.9</c:v>
                </c:pt>
                <c:pt idx="3">
                  <c:v>2.8</c:v>
                </c:pt>
                <c:pt idx="4">
                  <c:v>3.1</c:v>
                </c:pt>
                <c:pt idx="5">
                  <c:v>3</c:v>
                </c:pt>
                <c:pt idx="6">
                  <c:v>3.3</c:v>
                </c:pt>
                <c:pt idx="7">
                  <c:v>0.7</c:v>
                </c:pt>
                <c:pt idx="8">
                  <c:v>0.9</c:v>
                </c:pt>
                <c:pt idx="9">
                  <c:v>1.6</c:v>
                </c:pt>
                <c:pt idx="10">
                  <c:v>1.6</c:v>
                </c:pt>
                <c:pt idx="11">
                  <c:v>1.7</c:v>
                </c:pt>
                <c:pt idx="12">
                  <c:v>-0.1</c:v>
                </c:pt>
                <c:pt idx="13">
                  <c:v>0.6</c:v>
                </c:pt>
                <c:pt idx="14">
                  <c:v>0.8</c:v>
                </c:pt>
                <c:pt idx="15">
                  <c:v>1.3</c:v>
                </c:pt>
                <c:pt idx="16">
                  <c:v>1.2</c:v>
                </c:pt>
              </c:numCache>
            </c:numRef>
          </c:val>
          <c:smooth val="0"/>
          <c:extLst xmlns:c16r2="http://schemas.microsoft.com/office/drawing/2015/06/chart">
            <c:ext xmlns:c16="http://schemas.microsoft.com/office/drawing/2014/chart" uri="{C3380CC4-5D6E-409C-BE32-E72D297353CC}">
              <c16:uniqueId val="{00000003-F606-4FAE-A010-19FE84C4DA81}"/>
            </c:ext>
          </c:extLst>
        </c:ser>
        <c:ser>
          <c:idx val="4"/>
          <c:order val="4"/>
          <c:tx>
            <c:strRef>
              <c:f>'G46'!$A$6</c:f>
              <c:strCache>
                <c:ptCount val="1"/>
                <c:pt idx="0">
                  <c:v>France</c:v>
                </c:pt>
              </c:strCache>
            </c:strRef>
          </c:tx>
          <c:spPr>
            <a:ln>
              <a:solidFill>
                <a:srgbClr val="00A0E1"/>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'G46'!$B$6:$R$6</c:f>
              <c:numCache>
                <c:formatCode>##,#0\.0</c:formatCode>
                <c:ptCount val="17"/>
                <c:pt idx="0">
                  <c:v>2.2999999999999998</c:v>
                </c:pt>
                <c:pt idx="1">
                  <c:v>2.2000000000000002</c:v>
                </c:pt>
                <c:pt idx="2">
                  <c:v>2.1</c:v>
                </c:pt>
                <c:pt idx="3">
                  <c:v>1.2</c:v>
                </c:pt>
                <c:pt idx="4">
                  <c:v>1.4</c:v>
                </c:pt>
                <c:pt idx="5">
                  <c:v>1.6</c:v>
                </c:pt>
                <c:pt idx="6">
                  <c:v>2.4</c:v>
                </c:pt>
                <c:pt idx="7">
                  <c:v>1.2</c:v>
                </c:pt>
                <c:pt idx="8">
                  <c:v>1</c:v>
                </c:pt>
                <c:pt idx="9">
                  <c:v>1.4</c:v>
                </c:pt>
                <c:pt idx="10">
                  <c:v>1.9</c:v>
                </c:pt>
                <c:pt idx="11">
                  <c:v>1</c:v>
                </c:pt>
                <c:pt idx="12">
                  <c:v>0.8</c:v>
                </c:pt>
                <c:pt idx="13">
                  <c:v>0.6</c:v>
                </c:pt>
                <c:pt idx="14">
                  <c:v>0.6</c:v>
                </c:pt>
                <c:pt idx="15">
                  <c:v>0.7</c:v>
                </c:pt>
                <c:pt idx="16">
                  <c:v>1.4</c:v>
                </c:pt>
              </c:numCache>
            </c:numRef>
          </c:val>
          <c:smooth val="0"/>
          <c:extLst xmlns:c16r2="http://schemas.microsoft.com/office/drawing/2015/06/chart">
            <c:ext xmlns:c16="http://schemas.microsoft.com/office/drawing/2014/chart" uri="{C3380CC4-5D6E-409C-BE32-E72D297353CC}">
              <c16:uniqueId val="{00000004-F606-4FAE-A010-19FE84C4DA81}"/>
            </c:ext>
          </c:extLst>
        </c:ser>
        <c:ser>
          <c:idx val="5"/>
          <c:order val="5"/>
          <c:tx>
            <c:strRef>
              <c:f>'G46'!$A$7</c:f>
              <c:strCache>
                <c:ptCount val="1"/>
                <c:pt idx="0">
                  <c:v>Italy</c:v>
                </c:pt>
              </c:strCache>
            </c:strRef>
          </c:tx>
          <c:spPr>
            <a:ln>
              <a:solidFill>
                <a:srgbClr val="F59100"/>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'G46'!$B$7:$R$7</c:f>
              <c:numCache>
                <c:formatCode>##,#0\.0</c:formatCode>
                <c:ptCount val="17"/>
                <c:pt idx="0">
                  <c:v>3</c:v>
                </c:pt>
                <c:pt idx="1">
                  <c:v>2.8</c:v>
                </c:pt>
                <c:pt idx="2">
                  <c:v>2.2999999999999998</c:v>
                </c:pt>
                <c:pt idx="3">
                  <c:v>1.7</c:v>
                </c:pt>
                <c:pt idx="4">
                  <c:v>1.7</c:v>
                </c:pt>
                <c:pt idx="5">
                  <c:v>2.1</c:v>
                </c:pt>
                <c:pt idx="6">
                  <c:v>2.9</c:v>
                </c:pt>
                <c:pt idx="7">
                  <c:v>1.7</c:v>
                </c:pt>
                <c:pt idx="8">
                  <c:v>1.4</c:v>
                </c:pt>
                <c:pt idx="9">
                  <c:v>2.2000000000000002</c:v>
                </c:pt>
                <c:pt idx="10">
                  <c:v>2.2999999999999998</c:v>
                </c:pt>
                <c:pt idx="11">
                  <c:v>1.4</c:v>
                </c:pt>
                <c:pt idx="12">
                  <c:v>0.5</c:v>
                </c:pt>
                <c:pt idx="13">
                  <c:v>0.9</c:v>
                </c:pt>
                <c:pt idx="14">
                  <c:v>0.5</c:v>
                </c:pt>
                <c:pt idx="15">
                  <c:v>1</c:v>
                </c:pt>
                <c:pt idx="16">
                  <c:v>0.8</c:v>
                </c:pt>
              </c:numCache>
            </c:numRef>
          </c:val>
          <c:smooth val="0"/>
          <c:extLst xmlns:c16r2="http://schemas.microsoft.com/office/drawing/2015/06/chart">
            <c:ext xmlns:c16="http://schemas.microsoft.com/office/drawing/2014/chart" uri="{C3380CC4-5D6E-409C-BE32-E72D297353CC}">
              <c16:uniqueId val="{00000005-F606-4FAE-A010-19FE84C4DA81}"/>
            </c:ext>
          </c:extLst>
        </c:ser>
        <c:ser>
          <c:idx val="6"/>
          <c:order val="6"/>
          <c:tx>
            <c:strRef>
              <c:f>'G46'!$A$8</c:f>
              <c:strCache>
                <c:ptCount val="1"/>
                <c:pt idx="0">
                  <c:v>Netherlands</c:v>
                </c:pt>
              </c:strCache>
            </c:strRef>
          </c:tx>
          <c:spPr>
            <a:ln>
              <a:solidFill>
                <a:srgbClr val="A1A1A1"/>
              </a:solidFill>
            </a:ln>
          </c:spPr>
          <c:marker>
            <c:symbol val="none"/>
          </c:marker>
          <c:cat>
            <c:strRef>
              <c:f>'G46'!$B$1:$R$1</c:f>
              <c:strCach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strCache>
            </c:strRef>
          </c:cat>
          <c:val>
            <c:numRef>
              <c:f>'G46'!$B$8:$R$8</c:f>
              <c:numCache>
                <c:formatCode>##,#0\.0</c:formatCode>
                <c:ptCount val="17"/>
                <c:pt idx="0">
                  <c:v>3.9</c:v>
                </c:pt>
                <c:pt idx="1">
                  <c:v>2</c:v>
                </c:pt>
                <c:pt idx="2">
                  <c:v>1</c:v>
                </c:pt>
                <c:pt idx="3">
                  <c:v>0.5</c:v>
                </c:pt>
                <c:pt idx="4">
                  <c:v>1</c:v>
                </c:pt>
                <c:pt idx="5">
                  <c:v>1.3</c:v>
                </c:pt>
                <c:pt idx="6">
                  <c:v>1.9</c:v>
                </c:pt>
                <c:pt idx="7">
                  <c:v>1.6</c:v>
                </c:pt>
                <c:pt idx="8">
                  <c:v>1</c:v>
                </c:pt>
                <c:pt idx="9">
                  <c:v>1.8</c:v>
                </c:pt>
                <c:pt idx="10">
                  <c:v>2.2999999999999998</c:v>
                </c:pt>
                <c:pt idx="11">
                  <c:v>2.8</c:v>
                </c:pt>
                <c:pt idx="12">
                  <c:v>0.6</c:v>
                </c:pt>
                <c:pt idx="13">
                  <c:v>0.9</c:v>
                </c:pt>
                <c:pt idx="14">
                  <c:v>0.7</c:v>
                </c:pt>
                <c:pt idx="15">
                  <c:v>1.1000000000000001</c:v>
                </c:pt>
                <c:pt idx="16">
                  <c:v>1</c:v>
                </c:pt>
              </c:numCache>
            </c:numRef>
          </c:val>
          <c:smooth val="0"/>
          <c:extLst xmlns:c16r2="http://schemas.microsoft.com/office/drawing/2015/06/chart">
            <c:ext xmlns:c16="http://schemas.microsoft.com/office/drawing/2014/chart" uri="{C3380CC4-5D6E-409C-BE32-E72D297353CC}">
              <c16:uniqueId val="{00000006-F606-4FAE-A010-19FE84C4DA81}"/>
            </c:ext>
          </c:extLst>
        </c:ser>
        <c:dLbls>
          <c:showLegendKey val="0"/>
          <c:showVal val="0"/>
          <c:showCatName val="0"/>
          <c:showSerName val="0"/>
          <c:showPercent val="0"/>
          <c:showBubbleSize val="0"/>
        </c:dLbls>
        <c:marker val="1"/>
        <c:smooth val="0"/>
        <c:axId val="148293888"/>
        <c:axId val="148385792"/>
      </c:lineChart>
      <c:catAx>
        <c:axId val="148293888"/>
        <c:scaling>
          <c:orientation val="minMax"/>
        </c:scaling>
        <c:delete val="0"/>
        <c:axPos val="b"/>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48385792"/>
        <c:crosses val="autoZero"/>
        <c:auto val="1"/>
        <c:lblAlgn val="ctr"/>
        <c:lblOffset val="100"/>
        <c:noMultiLvlLbl val="0"/>
      </c:catAx>
      <c:valAx>
        <c:axId val="148385792"/>
        <c:scaling>
          <c:orientation val="minMax"/>
        </c:scaling>
        <c:delete val="0"/>
        <c:axPos val="l"/>
        <c:majorGridlines>
          <c:spPr>
            <a:ln w="3175"/>
          </c:spPr>
        </c:majorGridlines>
        <c:numFmt formatCode="##,#0\.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fr-FR"/>
          </a:p>
        </c:txPr>
        <c:crossAx val="148293888"/>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Graph47!$B$1</c:f>
              <c:strCache>
                <c:ptCount val="1"/>
                <c:pt idx="0">
                  <c:v>Productivity gains</c:v>
                </c:pt>
              </c:strCache>
            </c:strRef>
          </c:tx>
          <c:spPr>
            <a:ln w="28575" cap="rnd">
              <a:solidFill>
                <a:schemeClr val="accent1"/>
              </a:solidFill>
              <a:round/>
            </a:ln>
            <a:effectLst/>
          </c:spPr>
          <c:marker>
            <c:symbol val="none"/>
          </c:marker>
          <c:cat>
            <c:numRef>
              <c:f>Graph47!$A$2:$A$38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Graph47!$B$2:$B$38</c:f>
              <c:numCache>
                <c:formatCode>General</c:formatCode>
                <c:ptCount val="37"/>
                <c:pt idx="0">
                  <c:v>1.8514573363302069</c:v>
                </c:pt>
                <c:pt idx="1">
                  <c:v>1.7657397405344519</c:v>
                </c:pt>
                <c:pt idx="2">
                  <c:v>2.4716004966092191</c:v>
                </c:pt>
                <c:pt idx="3">
                  <c:v>1.8078907856244431</c:v>
                </c:pt>
                <c:pt idx="4">
                  <c:v>2.9670452417247311</c:v>
                </c:pt>
                <c:pt idx="5">
                  <c:v>2.8168554161911228</c:v>
                </c:pt>
                <c:pt idx="6">
                  <c:v>2.7479277246976981</c:v>
                </c:pt>
                <c:pt idx="7">
                  <c:v>1.8390047050631599</c:v>
                </c:pt>
                <c:pt idx="8">
                  <c:v>3.9626127744233188</c:v>
                </c:pt>
                <c:pt idx="9">
                  <c:v>3.852448568593148</c:v>
                </c:pt>
                <c:pt idx="10">
                  <c:v>2.6156048600082351</c:v>
                </c:pt>
                <c:pt idx="11">
                  <c:v>1.3163581307910379</c:v>
                </c:pt>
                <c:pt idx="12">
                  <c:v>3.6163228217784291</c:v>
                </c:pt>
                <c:pt idx="13">
                  <c:v>1.272976387177732</c:v>
                </c:pt>
                <c:pt idx="14">
                  <c:v>2.6500874759400261</c:v>
                </c:pt>
                <c:pt idx="15">
                  <c:v>2.390092618830026</c:v>
                </c:pt>
                <c:pt idx="16">
                  <c:v>2.0198081075679171</c:v>
                </c:pt>
                <c:pt idx="17">
                  <c:v>2.3945986952236589</c:v>
                </c:pt>
                <c:pt idx="18">
                  <c:v>3.4791117174364339</c:v>
                </c:pt>
                <c:pt idx="19">
                  <c:v>2.3012361602081399</c:v>
                </c:pt>
                <c:pt idx="20">
                  <c:v>1.291534719566281</c:v>
                </c:pt>
                <c:pt idx="21">
                  <c:v>-0.46234610033888057</c:v>
                </c:pt>
                <c:pt idx="22">
                  <c:v>0.77317732326447364</c:v>
                </c:pt>
                <c:pt idx="23">
                  <c:v>0.93618150723995641</c:v>
                </c:pt>
                <c:pt idx="24">
                  <c:v>3.254349189983508</c:v>
                </c:pt>
                <c:pt idx="25">
                  <c:v>0.70870738168759984</c:v>
                </c:pt>
                <c:pt idx="26">
                  <c:v>1.283673039514643</c:v>
                </c:pt>
                <c:pt idx="27">
                  <c:v>1.6015457767395569</c:v>
                </c:pt>
                <c:pt idx="28">
                  <c:v>-2.5881349180535859E-2</c:v>
                </c:pt>
                <c:pt idx="29">
                  <c:v>-2.7877436505553859</c:v>
                </c:pt>
                <c:pt idx="30">
                  <c:v>2.1237216599591142</c:v>
                </c:pt>
                <c:pt idx="31">
                  <c:v>2.070355955680621</c:v>
                </c:pt>
                <c:pt idx="32">
                  <c:v>-0.1347200178728726</c:v>
                </c:pt>
                <c:pt idx="33">
                  <c:v>0.41343158862683071</c:v>
                </c:pt>
                <c:pt idx="34">
                  <c:v>1.1518977470394189</c:v>
                </c:pt>
                <c:pt idx="35">
                  <c:v>1.17004210723646</c:v>
                </c:pt>
                <c:pt idx="36">
                  <c:v>0.54163030534797096</c:v>
                </c:pt>
              </c:numCache>
            </c:numRef>
          </c:val>
          <c:smooth val="0"/>
          <c:extLst xmlns:c16r2="http://schemas.microsoft.com/office/drawing/2015/06/chart">
            <c:ext xmlns:c16="http://schemas.microsoft.com/office/drawing/2014/chart" uri="{C3380CC4-5D6E-409C-BE32-E72D297353CC}">
              <c16:uniqueId val="{00000000-6297-4AF5-89CC-3C5B76CEB19E}"/>
            </c:ext>
          </c:extLst>
        </c:ser>
        <c:ser>
          <c:idx val="1"/>
          <c:order val="1"/>
          <c:tx>
            <c:strRef>
              <c:f>Graph47!$C$1</c:f>
              <c:strCache>
                <c:ptCount val="1"/>
                <c:pt idx="0">
                  <c:v>Smoothed productivity gains</c:v>
                </c:pt>
              </c:strCache>
            </c:strRef>
          </c:tx>
          <c:spPr>
            <a:ln w="28575" cap="rnd">
              <a:solidFill>
                <a:schemeClr val="accent2"/>
              </a:solidFill>
              <a:round/>
            </a:ln>
            <a:effectLst/>
          </c:spPr>
          <c:marker>
            <c:symbol val="none"/>
          </c:marker>
          <c:cat>
            <c:numRef>
              <c:f>Graph47!$A$2:$A$38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Graph47!$C$2:$C$38</c:f>
              <c:numCache>
                <c:formatCode>General</c:formatCode>
                <c:ptCount val="37"/>
                <c:pt idx="0">
                  <c:v>2.413861558441972</c:v>
                </c:pt>
                <c:pt idx="1">
                  <c:v>2.3138145825324741</c:v>
                </c:pt>
                <c:pt idx="2">
                  <c:v>2.3066047022682432</c:v>
                </c:pt>
                <c:pt idx="3">
                  <c:v>2.329815691097743</c:v>
                </c:pt>
                <c:pt idx="4">
                  <c:v>2.480654187270217</c:v>
                </c:pt>
                <c:pt idx="5">
                  <c:v>2.6548588107960329</c:v>
                </c:pt>
                <c:pt idx="6">
                  <c:v>2.782397488880096</c:v>
                </c:pt>
                <c:pt idx="7">
                  <c:v>2.813385863841364</c:v>
                </c:pt>
                <c:pt idx="8">
                  <c:v>2.9407707951330839</c:v>
                </c:pt>
                <c:pt idx="9">
                  <c:v>2.874381391383027</c:v>
                </c:pt>
                <c:pt idx="10">
                  <c:v>2.7244814108521069</c:v>
                </c:pt>
                <c:pt idx="11">
                  <c:v>2.573610962921375</c:v>
                </c:pt>
                <c:pt idx="12">
                  <c:v>2.5081412978179838</c:v>
                </c:pt>
                <c:pt idx="13">
                  <c:v>2.3227099429837921</c:v>
                </c:pt>
                <c:pt idx="14">
                  <c:v>2.3331094568497708</c:v>
                </c:pt>
                <c:pt idx="15">
                  <c:v>2.3776493617925989</c:v>
                </c:pt>
                <c:pt idx="16">
                  <c:v>2.387267440412006</c:v>
                </c:pt>
                <c:pt idx="17">
                  <c:v>2.2694613516440669</c:v>
                </c:pt>
                <c:pt idx="18">
                  <c:v>2.1356673730599498</c:v>
                </c:pt>
                <c:pt idx="19">
                  <c:v>1.811910772857626</c:v>
                </c:pt>
                <c:pt idx="20">
                  <c:v>1.5402327464755929</c:v>
                </c:pt>
                <c:pt idx="21">
                  <c:v>1.289183942548962</c:v>
                </c:pt>
                <c:pt idx="22">
                  <c:v>1.2072620725327441</c:v>
                </c:pt>
                <c:pt idx="23">
                  <c:v>1.2233317955338969</c:v>
                </c:pt>
                <c:pt idx="24">
                  <c:v>1.302636212686088</c:v>
                </c:pt>
                <c:pt idx="25">
                  <c:v>1.10213239502571</c:v>
                </c:pt>
                <c:pt idx="26">
                  <c:v>0.98154224201133944</c:v>
                </c:pt>
                <c:pt idx="27">
                  <c:v>0.82257864004946701</c:v>
                </c:pt>
                <c:pt idx="28">
                  <c:v>0.56102966816409416</c:v>
                </c:pt>
                <c:pt idx="29">
                  <c:v>0.35553572804783551</c:v>
                </c:pt>
                <c:pt idx="30">
                  <c:v>0.54931115745692494</c:v>
                </c:pt>
                <c:pt idx="31">
                  <c:v>0.64833883362624745</c:v>
                </c:pt>
                <c:pt idx="32">
                  <c:v>0.65475016713562506</c:v>
                </c:pt>
                <c:pt idx="33">
                  <c:v>0.76877095062692147</c:v>
                </c:pt>
                <c:pt idx="34">
                  <c:v>0.89227380650164578</c:v>
                </c:pt>
                <c:pt idx="35">
                  <c:v>0.83410791145540175</c:v>
                </c:pt>
                <c:pt idx="36">
                  <c:v>0.80074338989317173</c:v>
                </c:pt>
              </c:numCache>
            </c:numRef>
          </c:val>
          <c:smooth val="0"/>
          <c:extLst xmlns:c16r2="http://schemas.microsoft.com/office/drawing/2015/06/chart">
            <c:ext xmlns:c16="http://schemas.microsoft.com/office/drawing/2014/chart" uri="{C3380CC4-5D6E-409C-BE32-E72D297353CC}">
              <c16:uniqueId val="{00000001-6297-4AF5-89CC-3C5B76CEB19E}"/>
            </c:ext>
          </c:extLst>
        </c:ser>
        <c:ser>
          <c:idx val="2"/>
          <c:order val="2"/>
          <c:tx>
            <c:strRef>
              <c:f>Graph47!$D$1</c:f>
              <c:strCache>
                <c:ptCount val="1"/>
              </c:strCache>
            </c:strRef>
          </c:tx>
          <c:spPr>
            <a:ln w="28575" cap="rnd">
              <a:solidFill>
                <a:schemeClr val="accent3"/>
              </a:solidFill>
              <a:round/>
            </a:ln>
            <a:effectLst/>
          </c:spPr>
          <c:marker>
            <c:symbol val="none"/>
          </c:marker>
          <c:dLbls>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297-4AF5-89CC-3C5B76CEB1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Graph47!$A$2:$A$38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Graph47!$D$2:$D$38</c:f>
              <c:numCache>
                <c:formatCode>General</c:formatCode>
                <c:ptCount val="37"/>
                <c:pt idx="0">
                  <c:v>2.6</c:v>
                </c:pt>
                <c:pt idx="1">
                  <c:v>2.6</c:v>
                </c:pt>
                <c:pt idx="2">
                  <c:v>2.6</c:v>
                </c:pt>
                <c:pt idx="3">
                  <c:v>2.6</c:v>
                </c:pt>
                <c:pt idx="4">
                  <c:v>2.6</c:v>
                </c:pt>
                <c:pt idx="5">
                  <c:v>2.6</c:v>
                </c:pt>
                <c:pt idx="6">
                  <c:v>2.6</c:v>
                </c:pt>
                <c:pt idx="7">
                  <c:v>2.6</c:v>
                </c:pt>
                <c:pt idx="8">
                  <c:v>2.6</c:v>
                </c:pt>
                <c:pt idx="9">
                  <c:v>2.6</c:v>
                </c:pt>
                <c:pt idx="10">
                  <c:v>2.6</c:v>
                </c:pt>
              </c:numCache>
            </c:numRef>
          </c:val>
          <c:smooth val="0"/>
          <c:extLst xmlns:c16r2="http://schemas.microsoft.com/office/drawing/2015/06/chart">
            <c:ext xmlns:c16="http://schemas.microsoft.com/office/drawing/2014/chart" uri="{C3380CC4-5D6E-409C-BE32-E72D297353CC}">
              <c16:uniqueId val="{00000002-6297-4AF5-89CC-3C5B76CEB19E}"/>
            </c:ext>
          </c:extLst>
        </c:ser>
        <c:ser>
          <c:idx val="3"/>
          <c:order val="3"/>
          <c:tx>
            <c:strRef>
              <c:f>Graph47!$E$1</c:f>
              <c:strCache>
                <c:ptCount val="1"/>
              </c:strCache>
            </c:strRef>
          </c:tx>
          <c:spPr>
            <a:ln w="28575" cap="rnd">
              <a:solidFill>
                <a:schemeClr val="accent4"/>
              </a:solidFill>
              <a:round/>
            </a:ln>
            <a:effectLst/>
          </c:spPr>
          <c:marker>
            <c:symbol val="none"/>
          </c:marker>
          <c:dLbls>
            <c:dLbl>
              <c:idx val="15"/>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297-4AF5-89CC-3C5B76CEB1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Graph47!$A$2:$A$38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Graph47!$E$2:$E$38</c:f>
              <c:numCache>
                <c:formatCode>General</c:formatCode>
                <c:ptCount val="37"/>
                <c:pt idx="11">
                  <c:v>2.4</c:v>
                </c:pt>
                <c:pt idx="12">
                  <c:v>2.4</c:v>
                </c:pt>
                <c:pt idx="13">
                  <c:v>2.4</c:v>
                </c:pt>
                <c:pt idx="14">
                  <c:v>2.4</c:v>
                </c:pt>
                <c:pt idx="15">
                  <c:v>2.4</c:v>
                </c:pt>
                <c:pt idx="16">
                  <c:v>2.4</c:v>
                </c:pt>
                <c:pt idx="17">
                  <c:v>2.4</c:v>
                </c:pt>
                <c:pt idx="18">
                  <c:v>2.4</c:v>
                </c:pt>
              </c:numCache>
            </c:numRef>
          </c:val>
          <c:smooth val="0"/>
          <c:extLst xmlns:c16r2="http://schemas.microsoft.com/office/drawing/2015/06/chart">
            <c:ext xmlns:c16="http://schemas.microsoft.com/office/drawing/2014/chart" uri="{C3380CC4-5D6E-409C-BE32-E72D297353CC}">
              <c16:uniqueId val="{00000003-6297-4AF5-89CC-3C5B76CEB19E}"/>
            </c:ext>
          </c:extLst>
        </c:ser>
        <c:ser>
          <c:idx val="4"/>
          <c:order val="4"/>
          <c:tx>
            <c:strRef>
              <c:f>Graph47!$F$1</c:f>
              <c:strCache>
                <c:ptCount val="1"/>
              </c:strCache>
            </c:strRef>
          </c:tx>
          <c:spPr>
            <a:ln w="28575" cap="rnd">
              <a:solidFill>
                <a:schemeClr val="accent5"/>
              </a:solidFill>
              <a:round/>
            </a:ln>
            <a:effectLst/>
          </c:spPr>
          <c:marker>
            <c:symbol val="none"/>
          </c:marker>
          <c:dLbls>
            <c:dLbl>
              <c:idx val="2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297-4AF5-89CC-3C5B76CEB1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Graph47!$A$2:$A$38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Graph47!$F$2:$F$38</c:f>
              <c:numCache>
                <c:formatCode>General</c:formatCode>
                <c:ptCount val="37"/>
                <c:pt idx="19">
                  <c:v>1.2</c:v>
                </c:pt>
                <c:pt idx="20">
                  <c:v>1.2</c:v>
                </c:pt>
                <c:pt idx="21">
                  <c:v>1.2</c:v>
                </c:pt>
                <c:pt idx="22">
                  <c:v>1.2</c:v>
                </c:pt>
                <c:pt idx="23">
                  <c:v>1.2</c:v>
                </c:pt>
                <c:pt idx="24">
                  <c:v>1.2</c:v>
                </c:pt>
                <c:pt idx="25">
                  <c:v>1.2</c:v>
                </c:pt>
                <c:pt idx="26">
                  <c:v>1.2</c:v>
                </c:pt>
                <c:pt idx="27">
                  <c:v>1.2</c:v>
                </c:pt>
              </c:numCache>
            </c:numRef>
          </c:val>
          <c:smooth val="0"/>
          <c:extLst xmlns:c16r2="http://schemas.microsoft.com/office/drawing/2015/06/chart">
            <c:ext xmlns:c16="http://schemas.microsoft.com/office/drawing/2014/chart" uri="{C3380CC4-5D6E-409C-BE32-E72D297353CC}">
              <c16:uniqueId val="{00000004-6297-4AF5-89CC-3C5B76CEB19E}"/>
            </c:ext>
          </c:extLst>
        </c:ser>
        <c:ser>
          <c:idx val="5"/>
          <c:order val="5"/>
          <c:tx>
            <c:strRef>
              <c:f>Graph47!$G$1</c:f>
              <c:strCache>
                <c:ptCount val="1"/>
              </c:strCache>
            </c:strRef>
          </c:tx>
          <c:spPr>
            <a:ln w="28575" cap="rnd">
              <a:solidFill>
                <a:schemeClr val="accent6"/>
              </a:solidFill>
              <a:round/>
            </a:ln>
            <a:effectLst/>
          </c:spPr>
          <c:marker>
            <c:symbol val="none"/>
          </c:marker>
          <c:dLbls>
            <c:dLbl>
              <c:idx val="29"/>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297-4AF5-89CC-3C5B76CEB1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Graph47!$A$2:$A$38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Graph47!$G$2:$G$38</c:f>
              <c:numCache>
                <c:formatCode>General</c:formatCode>
                <c:ptCount val="37"/>
                <c:pt idx="28">
                  <c:v>-0.23</c:v>
                </c:pt>
                <c:pt idx="29">
                  <c:v>-0.23</c:v>
                </c:pt>
                <c:pt idx="30">
                  <c:v>-0.23</c:v>
                </c:pt>
              </c:numCache>
            </c:numRef>
          </c:val>
          <c:smooth val="0"/>
          <c:extLst xmlns:c16r2="http://schemas.microsoft.com/office/drawing/2015/06/chart">
            <c:ext xmlns:c16="http://schemas.microsoft.com/office/drawing/2014/chart" uri="{C3380CC4-5D6E-409C-BE32-E72D297353CC}">
              <c16:uniqueId val="{00000005-6297-4AF5-89CC-3C5B76CEB19E}"/>
            </c:ext>
          </c:extLst>
        </c:ser>
        <c:ser>
          <c:idx val="6"/>
          <c:order val="6"/>
          <c:tx>
            <c:strRef>
              <c:f>Graph47!$H$1</c:f>
              <c:strCache>
                <c:ptCount val="1"/>
              </c:strCache>
            </c:strRef>
          </c:tx>
          <c:spPr>
            <a:ln w="28575" cap="rnd">
              <a:solidFill>
                <a:schemeClr val="accent1">
                  <a:lumMod val="60000"/>
                </a:schemeClr>
              </a:solidFill>
              <a:round/>
            </a:ln>
            <a:effectLst/>
          </c:spPr>
          <c:marker>
            <c:symbol val="none"/>
          </c:marker>
          <c:dLbls>
            <c:dLbl>
              <c:idx val="3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297-4AF5-89CC-3C5B76CEB1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Graph47!$A$2:$A$38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Graph47!$H$2:$H$38</c:f>
              <c:numCache>
                <c:formatCode>General</c:formatCode>
                <c:ptCount val="37"/>
                <c:pt idx="31">
                  <c:v>0.87</c:v>
                </c:pt>
                <c:pt idx="32">
                  <c:v>0.87</c:v>
                </c:pt>
                <c:pt idx="33">
                  <c:v>0.87</c:v>
                </c:pt>
                <c:pt idx="34">
                  <c:v>0.87</c:v>
                </c:pt>
                <c:pt idx="35">
                  <c:v>0.87</c:v>
                </c:pt>
                <c:pt idx="36">
                  <c:v>0.87</c:v>
                </c:pt>
              </c:numCache>
            </c:numRef>
          </c:val>
          <c:smooth val="0"/>
          <c:extLst xmlns:c16r2="http://schemas.microsoft.com/office/drawing/2015/06/chart">
            <c:ext xmlns:c16="http://schemas.microsoft.com/office/drawing/2014/chart" uri="{C3380CC4-5D6E-409C-BE32-E72D297353CC}">
              <c16:uniqueId val="{00000006-6297-4AF5-89CC-3C5B76CEB19E}"/>
            </c:ext>
          </c:extLst>
        </c:ser>
        <c:dLbls>
          <c:showLegendKey val="0"/>
          <c:showVal val="0"/>
          <c:showCatName val="0"/>
          <c:showSerName val="0"/>
          <c:showPercent val="0"/>
          <c:showBubbleSize val="0"/>
        </c:dLbls>
        <c:marker val="1"/>
        <c:smooth val="0"/>
        <c:axId val="148706048"/>
        <c:axId val="148707584"/>
      </c:lineChart>
      <c:catAx>
        <c:axId val="14870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8707584"/>
        <c:crosses val="autoZero"/>
        <c:auto val="1"/>
        <c:lblAlgn val="ctr"/>
        <c:lblOffset val="100"/>
        <c:noMultiLvlLbl val="0"/>
      </c:catAx>
      <c:valAx>
        <c:axId val="148707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8706048"/>
        <c:crosses val="autoZero"/>
        <c:crossBetween val="between"/>
      </c:valAx>
      <c:spPr>
        <a:noFill/>
        <a:ln>
          <a:noFill/>
        </a:ln>
        <a:effectLst/>
      </c:spPr>
    </c:plotArea>
    <c:legend>
      <c:legendPos val="b"/>
      <c:layout>
        <c:manualLayout>
          <c:xMode val="edge"/>
          <c:yMode val="edge"/>
          <c:x val="0.15459433550187671"/>
          <c:y val="0.87232885595182952"/>
          <c:w val="0.71600349956255471"/>
          <c:h val="7.01003551026709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Graph48!$B$1</c:f>
              <c:strCache>
                <c:ptCount val="1"/>
                <c:pt idx="0">
                  <c:v>Agriculture</c:v>
                </c:pt>
              </c:strCache>
            </c:strRef>
          </c:tx>
          <c:spPr>
            <a:solidFill>
              <a:schemeClr val="accent1"/>
            </a:solidFill>
            <a:ln>
              <a:noFill/>
            </a:ln>
            <a:effectLst/>
          </c:spPr>
          <c:invertIfNegative val="0"/>
          <c:cat>
            <c:numRef>
              <c:f>Graph48!$A$2:$A$38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Graph48!$B$2:$B$38</c:f>
              <c:numCache>
                <c:formatCode>General</c:formatCode>
                <c:ptCount val="37"/>
                <c:pt idx="0">
                  <c:v>12.17747990258016</c:v>
                </c:pt>
                <c:pt idx="1">
                  <c:v>11.87205324951465</c:v>
                </c:pt>
                <c:pt idx="2">
                  <c:v>11.541865488281131</c:v>
                </c:pt>
                <c:pt idx="3">
                  <c:v>11.295967062786559</c:v>
                </c:pt>
                <c:pt idx="4">
                  <c:v>11.10984568076989</c:v>
                </c:pt>
                <c:pt idx="5">
                  <c:v>10.883085772115569</c:v>
                </c:pt>
                <c:pt idx="6">
                  <c:v>10.53896282816115</c:v>
                </c:pt>
                <c:pt idx="7">
                  <c:v>10.10434738238596</c:v>
                </c:pt>
                <c:pt idx="8">
                  <c:v>9.6240117610685925</c:v>
                </c:pt>
                <c:pt idx="9">
                  <c:v>9.0704099711322836</c:v>
                </c:pt>
                <c:pt idx="10">
                  <c:v>8.6017349480374463</c:v>
                </c:pt>
                <c:pt idx="11">
                  <c:v>8.314975595006695</c:v>
                </c:pt>
                <c:pt idx="12">
                  <c:v>8.0789630606032059</c:v>
                </c:pt>
                <c:pt idx="13">
                  <c:v>7.9152860935108222</c:v>
                </c:pt>
                <c:pt idx="14">
                  <c:v>7.7243689622935499</c:v>
                </c:pt>
                <c:pt idx="15">
                  <c:v>7.4835382835873938</c:v>
                </c:pt>
                <c:pt idx="16">
                  <c:v>7.3193034793605491</c:v>
                </c:pt>
                <c:pt idx="17">
                  <c:v>7.1107610464065303</c:v>
                </c:pt>
                <c:pt idx="18">
                  <c:v>6.8595403276482569</c:v>
                </c:pt>
                <c:pt idx="19">
                  <c:v>6.5883722226005554</c:v>
                </c:pt>
                <c:pt idx="20">
                  <c:v>6.2230758184951176</c:v>
                </c:pt>
                <c:pt idx="21">
                  <c:v>5.9962479618016804</c:v>
                </c:pt>
                <c:pt idx="22">
                  <c:v>5.8334201057466482</c:v>
                </c:pt>
                <c:pt idx="23">
                  <c:v>5.7433215842686201</c:v>
                </c:pt>
                <c:pt idx="24">
                  <c:v>5.6500973754984702</c:v>
                </c:pt>
                <c:pt idx="25">
                  <c:v>5.5216880243385278</c:v>
                </c:pt>
                <c:pt idx="26">
                  <c:v>5.3483654299660746</c:v>
                </c:pt>
                <c:pt idx="27">
                  <c:v>5.1532788764208277</c:v>
                </c:pt>
                <c:pt idx="28">
                  <c:v>5.0096853917573974</c:v>
                </c:pt>
                <c:pt idx="29">
                  <c:v>4.9597604342129893</c:v>
                </c:pt>
                <c:pt idx="30">
                  <c:v>4.8744192386772838</c:v>
                </c:pt>
                <c:pt idx="31">
                  <c:v>4.7587968537252303</c:v>
                </c:pt>
                <c:pt idx="32">
                  <c:v>4.6883252609931789</c:v>
                </c:pt>
                <c:pt idx="33">
                  <c:v>4.6622671681794641</c:v>
                </c:pt>
                <c:pt idx="34">
                  <c:v>4.6255692596950064</c:v>
                </c:pt>
                <c:pt idx="35">
                  <c:v>4.5570660124687716</c:v>
                </c:pt>
                <c:pt idx="36">
                  <c:v>4.4799722830703201</c:v>
                </c:pt>
              </c:numCache>
            </c:numRef>
          </c:val>
          <c:extLst xmlns:c16r2="http://schemas.microsoft.com/office/drawing/2015/06/chart">
            <c:ext xmlns:c16="http://schemas.microsoft.com/office/drawing/2014/chart" uri="{C3380CC4-5D6E-409C-BE32-E72D297353CC}">
              <c16:uniqueId val="{00000000-66BD-444E-8766-D76C7A9E0D17}"/>
            </c:ext>
          </c:extLst>
        </c:ser>
        <c:ser>
          <c:idx val="1"/>
          <c:order val="1"/>
          <c:tx>
            <c:strRef>
              <c:f>Graph48!$C$1</c:f>
              <c:strCache>
                <c:ptCount val="1"/>
                <c:pt idx="0">
                  <c:v>Construction</c:v>
                </c:pt>
              </c:strCache>
            </c:strRef>
          </c:tx>
          <c:spPr>
            <a:solidFill>
              <a:schemeClr val="accent2"/>
            </a:solidFill>
            <a:ln>
              <a:noFill/>
            </a:ln>
            <a:effectLst/>
          </c:spPr>
          <c:invertIfNegative val="0"/>
          <c:cat>
            <c:numRef>
              <c:f>Graph48!$A$2:$A$38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Graph48!$C$2:$C$38</c:f>
              <c:numCache>
                <c:formatCode>General</c:formatCode>
                <c:ptCount val="37"/>
                <c:pt idx="0">
                  <c:v>11.5939375072485</c:v>
                </c:pt>
                <c:pt idx="1">
                  <c:v>11.58485100613232</c:v>
                </c:pt>
                <c:pt idx="2">
                  <c:v>11.398899595858319</c:v>
                </c:pt>
                <c:pt idx="3">
                  <c:v>11.068899909547429</c:v>
                </c:pt>
                <c:pt idx="4">
                  <c:v>10.5726705009206</c:v>
                </c:pt>
                <c:pt idx="5">
                  <c:v>10.418067805512321</c:v>
                </c:pt>
                <c:pt idx="6">
                  <c:v>10.482573898333319</c:v>
                </c:pt>
                <c:pt idx="7">
                  <c:v>10.56166445555669</c:v>
                </c:pt>
                <c:pt idx="8">
                  <c:v>10.668248269596001</c:v>
                </c:pt>
                <c:pt idx="9">
                  <c:v>10.77955224065516</c:v>
                </c:pt>
                <c:pt idx="10">
                  <c:v>10.81213727438927</c:v>
                </c:pt>
                <c:pt idx="11">
                  <c:v>10.73634585361941</c:v>
                </c:pt>
                <c:pt idx="12">
                  <c:v>10.390107648369581</c:v>
                </c:pt>
                <c:pt idx="13">
                  <c:v>10.058969042867201</c:v>
                </c:pt>
                <c:pt idx="14">
                  <c:v>9.8005609224057348</c:v>
                </c:pt>
                <c:pt idx="15">
                  <c:v>9.7161282818426784</c:v>
                </c:pt>
                <c:pt idx="16">
                  <c:v>9.5119815817633508</c:v>
                </c:pt>
                <c:pt idx="17">
                  <c:v>9.2309480153913697</c:v>
                </c:pt>
                <c:pt idx="18">
                  <c:v>8.9947761620341868</c:v>
                </c:pt>
                <c:pt idx="19">
                  <c:v>8.9099655166009395</c:v>
                </c:pt>
                <c:pt idx="20">
                  <c:v>8.9466063565000962</c:v>
                </c:pt>
                <c:pt idx="21">
                  <c:v>8.9774234835512274</c:v>
                </c:pt>
                <c:pt idx="22">
                  <c:v>9.0891210533014011</c:v>
                </c:pt>
                <c:pt idx="23">
                  <c:v>9.1660096466005001</c:v>
                </c:pt>
                <c:pt idx="24">
                  <c:v>9.3468886209774649</c:v>
                </c:pt>
                <c:pt idx="25">
                  <c:v>9.6576242278971165</c:v>
                </c:pt>
                <c:pt idx="26">
                  <c:v>10.0063075707897</c:v>
                </c:pt>
                <c:pt idx="27">
                  <c:v>10.29369831765041</c:v>
                </c:pt>
                <c:pt idx="28">
                  <c:v>10.52312248124151</c:v>
                </c:pt>
                <c:pt idx="29">
                  <c:v>10.744162568980091</c:v>
                </c:pt>
                <c:pt idx="30">
                  <c:v>10.572411991230361</c:v>
                </c:pt>
                <c:pt idx="31">
                  <c:v>10.47689243476206</c:v>
                </c:pt>
                <c:pt idx="32">
                  <c:v>10.40320496252262</c:v>
                </c:pt>
                <c:pt idx="33">
                  <c:v>10.334692222797811</c:v>
                </c:pt>
                <c:pt idx="34">
                  <c:v>10.24920768057283</c:v>
                </c:pt>
                <c:pt idx="35">
                  <c:v>10.002588282955591</c:v>
                </c:pt>
                <c:pt idx="36">
                  <c:v>9.7735705664088695</c:v>
                </c:pt>
              </c:numCache>
            </c:numRef>
          </c:val>
          <c:extLst xmlns:c16r2="http://schemas.microsoft.com/office/drawing/2015/06/chart">
            <c:ext xmlns:c16="http://schemas.microsoft.com/office/drawing/2014/chart" uri="{C3380CC4-5D6E-409C-BE32-E72D297353CC}">
              <c16:uniqueId val="{00000001-66BD-444E-8766-D76C7A9E0D17}"/>
            </c:ext>
          </c:extLst>
        </c:ser>
        <c:ser>
          <c:idx val="2"/>
          <c:order val="2"/>
          <c:tx>
            <c:strRef>
              <c:f>Graph48!$D$1</c:f>
              <c:strCache>
                <c:ptCount val="1"/>
                <c:pt idx="0">
                  <c:v>Industry</c:v>
                </c:pt>
              </c:strCache>
            </c:strRef>
          </c:tx>
          <c:spPr>
            <a:solidFill>
              <a:schemeClr val="accent3"/>
            </a:solidFill>
            <a:ln>
              <a:noFill/>
            </a:ln>
            <a:effectLst/>
          </c:spPr>
          <c:invertIfNegative val="0"/>
          <c:cat>
            <c:numRef>
              <c:f>Graph48!$A$2:$A$38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Graph48!$D$2:$D$38</c:f>
              <c:numCache>
                <c:formatCode>General</c:formatCode>
                <c:ptCount val="37"/>
                <c:pt idx="0">
                  <c:v>29.981626960146979</c:v>
                </c:pt>
                <c:pt idx="1">
                  <c:v>29.33468922375274</c:v>
                </c:pt>
                <c:pt idx="2">
                  <c:v>29.008460362551599</c:v>
                </c:pt>
                <c:pt idx="3">
                  <c:v>28.737718723682981</c:v>
                </c:pt>
                <c:pt idx="4">
                  <c:v>28.273510113952</c:v>
                </c:pt>
                <c:pt idx="5">
                  <c:v>27.86136571805563</c:v>
                </c:pt>
                <c:pt idx="6">
                  <c:v>27.35888349918941</c:v>
                </c:pt>
                <c:pt idx="7">
                  <c:v>26.60603122767629</c:v>
                </c:pt>
                <c:pt idx="8">
                  <c:v>25.965208941945502</c:v>
                </c:pt>
                <c:pt idx="9">
                  <c:v>25.600584788076269</c:v>
                </c:pt>
                <c:pt idx="10">
                  <c:v>25.418706518938421</c:v>
                </c:pt>
                <c:pt idx="11">
                  <c:v>25.14300523889742</c:v>
                </c:pt>
                <c:pt idx="12">
                  <c:v>24.74908200734394</c:v>
                </c:pt>
                <c:pt idx="13">
                  <c:v>24.304546364652161</c:v>
                </c:pt>
                <c:pt idx="14">
                  <c:v>23.767139295730761</c:v>
                </c:pt>
                <c:pt idx="15">
                  <c:v>23.664161599452029</c:v>
                </c:pt>
                <c:pt idx="16">
                  <c:v>23.5409708486008</c:v>
                </c:pt>
                <c:pt idx="17">
                  <c:v>23.220695710559621</c:v>
                </c:pt>
                <c:pt idx="18">
                  <c:v>22.766539508844978</c:v>
                </c:pt>
                <c:pt idx="19">
                  <c:v>22.09290087725272</c:v>
                </c:pt>
                <c:pt idx="20">
                  <c:v>21.58242389431361</c:v>
                </c:pt>
                <c:pt idx="21">
                  <c:v>21.214210990783549</c:v>
                </c:pt>
                <c:pt idx="22">
                  <c:v>20.612497541448288</c:v>
                </c:pt>
                <c:pt idx="23">
                  <c:v>20.20394675818569</c:v>
                </c:pt>
                <c:pt idx="24">
                  <c:v>19.60725215617175</c:v>
                </c:pt>
                <c:pt idx="25">
                  <c:v>19.14181340462801</c:v>
                </c:pt>
                <c:pt idx="26">
                  <c:v>18.65336204888083</c:v>
                </c:pt>
                <c:pt idx="27">
                  <c:v>18.2033691720201</c:v>
                </c:pt>
                <c:pt idx="28">
                  <c:v>17.844499365439852</c:v>
                </c:pt>
                <c:pt idx="29">
                  <c:v>17.39007140466995</c:v>
                </c:pt>
                <c:pt idx="30">
                  <c:v>16.78329224932126</c:v>
                </c:pt>
                <c:pt idx="31">
                  <c:v>16.517379904801562</c:v>
                </c:pt>
                <c:pt idx="32">
                  <c:v>16.38273006169441</c:v>
                </c:pt>
                <c:pt idx="33">
                  <c:v>16.23459987837564</c:v>
                </c:pt>
                <c:pt idx="34">
                  <c:v>16.149243144959271</c:v>
                </c:pt>
                <c:pt idx="35">
                  <c:v>15.888118655893409</c:v>
                </c:pt>
                <c:pt idx="36">
                  <c:v>15.634360051857479</c:v>
                </c:pt>
              </c:numCache>
            </c:numRef>
          </c:val>
          <c:extLst xmlns:c16r2="http://schemas.microsoft.com/office/drawing/2015/06/chart">
            <c:ext xmlns:c16="http://schemas.microsoft.com/office/drawing/2014/chart" uri="{C3380CC4-5D6E-409C-BE32-E72D297353CC}">
              <c16:uniqueId val="{00000002-66BD-444E-8766-D76C7A9E0D17}"/>
            </c:ext>
          </c:extLst>
        </c:ser>
        <c:ser>
          <c:idx val="3"/>
          <c:order val="3"/>
          <c:tx>
            <c:strRef>
              <c:f>Graph48!$E$1</c:f>
              <c:strCache>
                <c:ptCount val="1"/>
                <c:pt idx="0">
                  <c:v>Market services</c:v>
                </c:pt>
              </c:strCache>
            </c:strRef>
          </c:tx>
          <c:spPr>
            <a:solidFill>
              <a:schemeClr val="accent4"/>
            </a:solidFill>
            <a:ln>
              <a:noFill/>
            </a:ln>
            <a:effectLst/>
          </c:spPr>
          <c:invertIfNegative val="0"/>
          <c:cat>
            <c:numRef>
              <c:f>Graph48!$A$2:$A$38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Graph48!$E$2:$E$38</c:f>
              <c:numCache>
                <c:formatCode>General</c:formatCode>
                <c:ptCount val="37"/>
                <c:pt idx="0">
                  <c:v>46.246955630024353</c:v>
                </c:pt>
                <c:pt idx="1">
                  <c:v>47.208406520600292</c:v>
                </c:pt>
                <c:pt idx="2">
                  <c:v>48.050774553308948</c:v>
                </c:pt>
                <c:pt idx="3">
                  <c:v>48.897414303983027</c:v>
                </c:pt>
                <c:pt idx="4">
                  <c:v>50.043973704357512</c:v>
                </c:pt>
                <c:pt idx="5">
                  <c:v>50.837480704316462</c:v>
                </c:pt>
                <c:pt idx="6">
                  <c:v>51.619579774316122</c:v>
                </c:pt>
                <c:pt idx="7">
                  <c:v>52.727956934381062</c:v>
                </c:pt>
                <c:pt idx="8">
                  <c:v>53.742531027389923</c:v>
                </c:pt>
                <c:pt idx="9">
                  <c:v>54.549453000136289</c:v>
                </c:pt>
                <c:pt idx="10">
                  <c:v>55.16742125863486</c:v>
                </c:pt>
                <c:pt idx="11">
                  <c:v>55.805673312476479</c:v>
                </c:pt>
                <c:pt idx="12">
                  <c:v>56.781847283683277</c:v>
                </c:pt>
                <c:pt idx="13">
                  <c:v>57.721198498969812</c:v>
                </c:pt>
                <c:pt idx="14">
                  <c:v>58.707930819569967</c:v>
                </c:pt>
                <c:pt idx="15">
                  <c:v>59.136171835117899</c:v>
                </c:pt>
                <c:pt idx="16">
                  <c:v>59.627744090275293</c:v>
                </c:pt>
                <c:pt idx="17">
                  <c:v>60.437595227642483</c:v>
                </c:pt>
                <c:pt idx="18">
                  <c:v>61.379144001472582</c:v>
                </c:pt>
                <c:pt idx="19">
                  <c:v>62.408761383545787</c:v>
                </c:pt>
                <c:pt idx="20">
                  <c:v>63.247893930691177</c:v>
                </c:pt>
                <c:pt idx="21">
                  <c:v>63.812117563863552</c:v>
                </c:pt>
                <c:pt idx="22">
                  <c:v>64.46496129950367</c:v>
                </c:pt>
                <c:pt idx="23">
                  <c:v>64.886722010945178</c:v>
                </c:pt>
                <c:pt idx="24">
                  <c:v>65.395761847352318</c:v>
                </c:pt>
                <c:pt idx="25">
                  <c:v>65.678874343136357</c:v>
                </c:pt>
                <c:pt idx="26">
                  <c:v>65.991964950363396</c:v>
                </c:pt>
                <c:pt idx="27">
                  <c:v>66.349653633908645</c:v>
                </c:pt>
                <c:pt idx="28">
                  <c:v>66.62269276156124</c:v>
                </c:pt>
                <c:pt idx="29">
                  <c:v>66.906005592136992</c:v>
                </c:pt>
                <c:pt idx="30">
                  <c:v>67.769876520771092</c:v>
                </c:pt>
                <c:pt idx="31">
                  <c:v>68.246930806711163</c:v>
                </c:pt>
                <c:pt idx="32">
                  <c:v>68.525739714789808</c:v>
                </c:pt>
                <c:pt idx="33">
                  <c:v>68.768440730647086</c:v>
                </c:pt>
                <c:pt idx="34">
                  <c:v>68.975979914772893</c:v>
                </c:pt>
                <c:pt idx="35">
                  <c:v>69.552227048682226</c:v>
                </c:pt>
                <c:pt idx="36">
                  <c:v>70.112097098663327</c:v>
                </c:pt>
              </c:numCache>
            </c:numRef>
          </c:val>
          <c:extLst xmlns:c16r2="http://schemas.microsoft.com/office/drawing/2015/06/chart">
            <c:ext xmlns:c16="http://schemas.microsoft.com/office/drawing/2014/chart" uri="{C3380CC4-5D6E-409C-BE32-E72D297353CC}">
              <c16:uniqueId val="{00000003-66BD-444E-8766-D76C7A9E0D17}"/>
            </c:ext>
          </c:extLst>
        </c:ser>
        <c:dLbls>
          <c:showLegendKey val="0"/>
          <c:showVal val="0"/>
          <c:showCatName val="0"/>
          <c:showSerName val="0"/>
          <c:showPercent val="0"/>
          <c:showBubbleSize val="0"/>
        </c:dLbls>
        <c:gapWidth val="150"/>
        <c:overlap val="100"/>
        <c:axId val="148810368"/>
        <c:axId val="148812160"/>
      </c:barChart>
      <c:catAx>
        <c:axId val="14881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8812160"/>
        <c:crosses val="autoZero"/>
        <c:auto val="1"/>
        <c:lblAlgn val="ctr"/>
        <c:lblOffset val="100"/>
        <c:noMultiLvlLbl val="0"/>
      </c:catAx>
      <c:valAx>
        <c:axId val="14881216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8810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Graph49!$C$1</c:f>
              <c:strCache>
                <c:ptCount val="1"/>
                <c:pt idx="0">
                  <c:v>Agriculture</c:v>
                </c:pt>
              </c:strCache>
            </c:strRef>
          </c:tx>
          <c:spPr>
            <a:ln w="28575" cap="rnd">
              <a:solidFill>
                <a:schemeClr val="accent1"/>
              </a:solidFill>
              <a:round/>
            </a:ln>
            <a:effectLst/>
          </c:spPr>
          <c:marker>
            <c:symbol val="none"/>
          </c:marker>
          <c:cat>
            <c:numRef>
              <c:f>Graph49!$B$2:$B$43</c:f>
              <c:numCache>
                <c:formatCode>General</c:formatCode>
                <c:ptCount val="42"/>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numCache>
            </c:numRef>
          </c:cat>
          <c:val>
            <c:numRef>
              <c:f>Graph49!$C$2:$C$43</c:f>
              <c:numCache>
                <c:formatCode>General</c:formatCode>
                <c:ptCount val="42"/>
                <c:pt idx="0">
                  <c:v>6.3310225799614503</c:v>
                </c:pt>
                <c:pt idx="1">
                  <c:v>6.8845223277690799</c:v>
                </c:pt>
                <c:pt idx="2">
                  <c:v>7.4866698371904601</c:v>
                </c:pt>
                <c:pt idx="3">
                  <c:v>8.1479256042651595</c:v>
                </c:pt>
                <c:pt idx="4">
                  <c:v>8.8124874442177603</c:v>
                </c:pt>
                <c:pt idx="5">
                  <c:v>9.4488433397592502</c:v>
                </c:pt>
                <c:pt idx="6">
                  <c:v>10.094658058703301</c:v>
                </c:pt>
                <c:pt idx="7">
                  <c:v>10.775530807935599</c:v>
                </c:pt>
                <c:pt idx="8">
                  <c:v>11.430234043079601</c:v>
                </c:pt>
                <c:pt idx="9">
                  <c:v>12.1180582182597</c:v>
                </c:pt>
                <c:pt idx="10">
                  <c:v>12.8454669437563</c:v>
                </c:pt>
                <c:pt idx="11">
                  <c:v>13.593583122479499</c:v>
                </c:pt>
                <c:pt idx="12">
                  <c:v>14.3787734561381</c:v>
                </c:pt>
                <c:pt idx="13">
                  <c:v>15.211823941238</c:v>
                </c:pt>
                <c:pt idx="14">
                  <c:v>16.125855844153801</c:v>
                </c:pt>
                <c:pt idx="15">
                  <c:v>17.0907797781352</c:v>
                </c:pt>
                <c:pt idx="16">
                  <c:v>18.064324618744902</c:v>
                </c:pt>
                <c:pt idx="17">
                  <c:v>19.133969493091101</c:v>
                </c:pt>
                <c:pt idx="18">
                  <c:v>20.192263370358901</c:v>
                </c:pt>
                <c:pt idx="19">
                  <c:v>21.314823247447599</c:v>
                </c:pt>
                <c:pt idx="20">
                  <c:v>22.545198392443702</c:v>
                </c:pt>
                <c:pt idx="21">
                  <c:v>23.824685365440899</c:v>
                </c:pt>
                <c:pt idx="22">
                  <c:v>25.037992278793698</c:v>
                </c:pt>
                <c:pt idx="23">
                  <c:v>26.142336207687201</c:v>
                </c:pt>
                <c:pt idx="24">
                  <c:v>27.069244059031401</c:v>
                </c:pt>
                <c:pt idx="25">
                  <c:v>27.742540659284799</c:v>
                </c:pt>
                <c:pt idx="26">
                  <c:v>28.220297851990001</c:v>
                </c:pt>
                <c:pt idx="27">
                  <c:v>28.6444230288527</c:v>
                </c:pt>
                <c:pt idx="28">
                  <c:v>29.086020369704499</c:v>
                </c:pt>
                <c:pt idx="29">
                  <c:v>29.8248356755917</c:v>
                </c:pt>
                <c:pt idx="30">
                  <c:v>30.621301877022098</c:v>
                </c:pt>
                <c:pt idx="31">
                  <c:v>31.552101421685499</c:v>
                </c:pt>
                <c:pt idx="32">
                  <c:v>32.669808467383596</c:v>
                </c:pt>
                <c:pt idx="33">
                  <c:v>33.9595364225613</c:v>
                </c:pt>
                <c:pt idx="34">
                  <c:v>35.213405320051102</c:v>
                </c:pt>
                <c:pt idx="35">
                  <c:v>36.176676031742403</c:v>
                </c:pt>
                <c:pt idx="36">
                  <c:v>36.8701272426961</c:v>
                </c:pt>
                <c:pt idx="37">
                  <c:v>37.343095387599398</c:v>
                </c:pt>
                <c:pt idx="38">
                  <c:v>37.893722080260403</c:v>
                </c:pt>
                <c:pt idx="39">
                  <c:v>38.540363931340003</c:v>
                </c:pt>
                <c:pt idx="40">
                  <c:v>38.8808940959522</c:v>
                </c:pt>
                <c:pt idx="41">
                  <c:v>38.869789444945098</c:v>
                </c:pt>
              </c:numCache>
            </c:numRef>
          </c:val>
          <c:smooth val="0"/>
          <c:extLst xmlns:c16r2="http://schemas.microsoft.com/office/drawing/2015/06/chart">
            <c:ext xmlns:c16="http://schemas.microsoft.com/office/drawing/2014/chart" uri="{C3380CC4-5D6E-409C-BE32-E72D297353CC}">
              <c16:uniqueId val="{00000000-E436-4E5C-851D-2C7164FFDDD2}"/>
            </c:ext>
          </c:extLst>
        </c:ser>
        <c:ser>
          <c:idx val="1"/>
          <c:order val="1"/>
          <c:tx>
            <c:strRef>
              <c:f>Graph49!$D$1</c:f>
              <c:strCache>
                <c:ptCount val="1"/>
                <c:pt idx="0">
                  <c:v>Construction</c:v>
                </c:pt>
              </c:strCache>
            </c:strRef>
          </c:tx>
          <c:spPr>
            <a:ln w="28575" cap="rnd">
              <a:solidFill>
                <a:schemeClr val="accent2"/>
              </a:solidFill>
              <a:round/>
            </a:ln>
            <a:effectLst/>
          </c:spPr>
          <c:marker>
            <c:symbol val="none"/>
          </c:marker>
          <c:cat>
            <c:numRef>
              <c:f>Graph49!$B$2:$B$43</c:f>
              <c:numCache>
                <c:formatCode>General</c:formatCode>
                <c:ptCount val="42"/>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numCache>
            </c:numRef>
          </c:cat>
          <c:val>
            <c:numRef>
              <c:f>Graph49!$D$2:$D$43</c:f>
              <c:numCache>
                <c:formatCode>General</c:formatCode>
                <c:ptCount val="42"/>
                <c:pt idx="0">
                  <c:v>57.788948520053502</c:v>
                </c:pt>
                <c:pt idx="1">
                  <c:v>57.779058644177198</c:v>
                </c:pt>
                <c:pt idx="2">
                  <c:v>57.781449787525801</c:v>
                </c:pt>
                <c:pt idx="3">
                  <c:v>57.749504222388097</c:v>
                </c:pt>
                <c:pt idx="4">
                  <c:v>57.6504212290425</c:v>
                </c:pt>
                <c:pt idx="5">
                  <c:v>57.610188263490002</c:v>
                </c:pt>
                <c:pt idx="6">
                  <c:v>57.745295978012102</c:v>
                </c:pt>
                <c:pt idx="7">
                  <c:v>58.170146652758</c:v>
                </c:pt>
                <c:pt idx="8">
                  <c:v>58.901779554641699</c:v>
                </c:pt>
                <c:pt idx="9">
                  <c:v>59.936577974462097</c:v>
                </c:pt>
                <c:pt idx="10">
                  <c:v>61.197406930542698</c:v>
                </c:pt>
                <c:pt idx="11">
                  <c:v>62.601958797728301</c:v>
                </c:pt>
                <c:pt idx="12">
                  <c:v>64.074066018737199</c:v>
                </c:pt>
                <c:pt idx="13">
                  <c:v>65.644115774625703</c:v>
                </c:pt>
                <c:pt idx="14">
                  <c:v>67.2458472923052</c:v>
                </c:pt>
                <c:pt idx="15">
                  <c:v>68.917937489556905</c:v>
                </c:pt>
                <c:pt idx="16">
                  <c:v>70.578196770895403</c:v>
                </c:pt>
                <c:pt idx="17">
                  <c:v>72.084428910640995</c:v>
                </c:pt>
                <c:pt idx="18">
                  <c:v>73.110610606920204</c:v>
                </c:pt>
                <c:pt idx="19">
                  <c:v>73.724957168307697</c:v>
                </c:pt>
                <c:pt idx="20">
                  <c:v>74.030360676541804</c:v>
                </c:pt>
                <c:pt idx="21">
                  <c:v>74.151420119425893</c:v>
                </c:pt>
                <c:pt idx="22">
                  <c:v>74.360427986944998</c:v>
                </c:pt>
                <c:pt idx="23">
                  <c:v>74.8360911263036</c:v>
                </c:pt>
                <c:pt idx="24">
                  <c:v>75.5310103630828</c:v>
                </c:pt>
                <c:pt idx="25">
                  <c:v>76.188883864184803</c:v>
                </c:pt>
                <c:pt idx="26">
                  <c:v>76.519587660375393</c:v>
                </c:pt>
                <c:pt idx="27">
                  <c:v>76.390800172082194</c:v>
                </c:pt>
                <c:pt idx="28">
                  <c:v>75.926252044967896</c:v>
                </c:pt>
                <c:pt idx="29">
                  <c:v>75.186005367630599</c:v>
                </c:pt>
                <c:pt idx="30">
                  <c:v>74.134290505609798</c:v>
                </c:pt>
                <c:pt idx="31">
                  <c:v>72.750721452787502</c:v>
                </c:pt>
                <c:pt idx="32">
                  <c:v>71.057250076304101</c:v>
                </c:pt>
                <c:pt idx="33">
                  <c:v>69.038870287144107</c:v>
                </c:pt>
                <c:pt idx="34">
                  <c:v>66.9218662583759</c:v>
                </c:pt>
                <c:pt idx="35">
                  <c:v>65.024097151454797</c:v>
                </c:pt>
                <c:pt idx="36">
                  <c:v>63.428896499468401</c:v>
                </c:pt>
                <c:pt idx="37">
                  <c:v>62.207920221861698</c:v>
                </c:pt>
                <c:pt idx="38">
                  <c:v>61.474845768896799</c:v>
                </c:pt>
                <c:pt idx="39">
                  <c:v>61.120572148208304</c:v>
                </c:pt>
                <c:pt idx="40">
                  <c:v>61.059454231069999</c:v>
                </c:pt>
                <c:pt idx="41">
                  <c:v>61.1019549166354</c:v>
                </c:pt>
              </c:numCache>
            </c:numRef>
          </c:val>
          <c:smooth val="0"/>
          <c:extLst xmlns:c16r2="http://schemas.microsoft.com/office/drawing/2015/06/chart">
            <c:ext xmlns:c16="http://schemas.microsoft.com/office/drawing/2014/chart" uri="{C3380CC4-5D6E-409C-BE32-E72D297353CC}">
              <c16:uniqueId val="{00000001-E436-4E5C-851D-2C7164FFDDD2}"/>
            </c:ext>
          </c:extLst>
        </c:ser>
        <c:ser>
          <c:idx val="2"/>
          <c:order val="2"/>
          <c:tx>
            <c:strRef>
              <c:f>Graph49!$E$1</c:f>
              <c:strCache>
                <c:ptCount val="1"/>
                <c:pt idx="0">
                  <c:v>Industry</c:v>
                </c:pt>
              </c:strCache>
            </c:strRef>
          </c:tx>
          <c:spPr>
            <a:ln w="28575" cap="rnd">
              <a:solidFill>
                <a:schemeClr val="accent3"/>
              </a:solidFill>
              <a:round/>
            </a:ln>
            <a:effectLst/>
          </c:spPr>
          <c:marker>
            <c:symbol val="none"/>
          </c:marker>
          <c:cat>
            <c:numRef>
              <c:f>Graph49!$B$2:$B$43</c:f>
              <c:numCache>
                <c:formatCode>General</c:formatCode>
                <c:ptCount val="42"/>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numCache>
            </c:numRef>
          </c:cat>
          <c:val>
            <c:numRef>
              <c:f>Graph49!$E$2:$E$43</c:f>
              <c:numCache>
                <c:formatCode>General</c:formatCode>
                <c:ptCount val="42"/>
                <c:pt idx="0">
                  <c:v>31.600541761040201</c:v>
                </c:pt>
                <c:pt idx="1">
                  <c:v>32.924572168345101</c:v>
                </c:pt>
                <c:pt idx="2">
                  <c:v>34.172133328816102</c:v>
                </c:pt>
                <c:pt idx="3">
                  <c:v>35.300607039435199</c:v>
                </c:pt>
                <c:pt idx="4">
                  <c:v>36.325316792267998</c:v>
                </c:pt>
                <c:pt idx="5">
                  <c:v>37.248453655219897</c:v>
                </c:pt>
                <c:pt idx="6">
                  <c:v>38.135381974163103</c:v>
                </c:pt>
                <c:pt idx="7">
                  <c:v>39.046353357033396</c:v>
                </c:pt>
                <c:pt idx="8">
                  <c:v>40.054629388617101</c:v>
                </c:pt>
                <c:pt idx="9">
                  <c:v>41.174956569498498</c:v>
                </c:pt>
                <c:pt idx="10">
                  <c:v>42.403893793507699</c:v>
                </c:pt>
                <c:pt idx="11">
                  <c:v>43.745361153007998</c:v>
                </c:pt>
                <c:pt idx="12">
                  <c:v>45.252992944307998</c:v>
                </c:pt>
                <c:pt idx="13">
                  <c:v>46.9101520011384</c:v>
                </c:pt>
                <c:pt idx="14">
                  <c:v>48.6247028681994</c:v>
                </c:pt>
                <c:pt idx="15">
                  <c:v>50.3533181183764</c:v>
                </c:pt>
                <c:pt idx="16">
                  <c:v>52.108946874015103</c:v>
                </c:pt>
                <c:pt idx="17">
                  <c:v>53.938177030038901</c:v>
                </c:pt>
                <c:pt idx="18">
                  <c:v>55.8631282171838</c:v>
                </c:pt>
                <c:pt idx="19">
                  <c:v>57.943543613859099</c:v>
                </c:pt>
                <c:pt idx="20">
                  <c:v>60.153577177905198</c:v>
                </c:pt>
                <c:pt idx="21">
                  <c:v>62.4924906246654</c:v>
                </c:pt>
                <c:pt idx="22">
                  <c:v>64.977528139292104</c:v>
                </c:pt>
                <c:pt idx="23">
                  <c:v>67.540356156873898</c:v>
                </c:pt>
                <c:pt idx="24">
                  <c:v>70.001220067270907</c:v>
                </c:pt>
                <c:pt idx="25">
                  <c:v>72.285026821022001</c:v>
                </c:pt>
                <c:pt idx="26">
                  <c:v>74.477806321888707</c:v>
                </c:pt>
                <c:pt idx="27">
                  <c:v>76.752235235717706</c:v>
                </c:pt>
                <c:pt idx="28">
                  <c:v>79.120236966047898</c:v>
                </c:pt>
                <c:pt idx="29">
                  <c:v>81.441801167342305</c:v>
                </c:pt>
                <c:pt idx="30">
                  <c:v>83.423490029698996</c:v>
                </c:pt>
                <c:pt idx="31">
                  <c:v>84.932616601019504</c:v>
                </c:pt>
                <c:pt idx="32">
                  <c:v>85.945284093130098</c:v>
                </c:pt>
                <c:pt idx="33">
                  <c:v>86.598453220835907</c:v>
                </c:pt>
                <c:pt idx="34">
                  <c:v>87.386813996790394</c:v>
                </c:pt>
                <c:pt idx="35">
                  <c:v>88.684409040279604</c:v>
                </c:pt>
                <c:pt idx="36">
                  <c:v>90.294127147514303</c:v>
                </c:pt>
                <c:pt idx="37">
                  <c:v>91.956394884613005</c:v>
                </c:pt>
                <c:pt idx="38">
                  <c:v>93.565525437337499</c:v>
                </c:pt>
                <c:pt idx="39">
                  <c:v>95.113660406440701</c:v>
                </c:pt>
                <c:pt idx="40">
                  <c:v>96.689049997507297</c:v>
                </c:pt>
                <c:pt idx="41">
                  <c:v>98.292824004856101</c:v>
                </c:pt>
              </c:numCache>
            </c:numRef>
          </c:val>
          <c:smooth val="0"/>
          <c:extLst xmlns:c16r2="http://schemas.microsoft.com/office/drawing/2015/06/chart">
            <c:ext xmlns:c16="http://schemas.microsoft.com/office/drawing/2014/chart" uri="{C3380CC4-5D6E-409C-BE32-E72D297353CC}">
              <c16:uniqueId val="{00000002-E436-4E5C-851D-2C7164FFDDD2}"/>
            </c:ext>
          </c:extLst>
        </c:ser>
        <c:ser>
          <c:idx val="3"/>
          <c:order val="3"/>
          <c:tx>
            <c:strRef>
              <c:f>Graph49!$F$1</c:f>
              <c:strCache>
                <c:ptCount val="1"/>
                <c:pt idx="0">
                  <c:v>Market services</c:v>
                </c:pt>
              </c:strCache>
            </c:strRef>
          </c:tx>
          <c:spPr>
            <a:ln w="28575" cap="rnd">
              <a:solidFill>
                <a:schemeClr val="accent4"/>
              </a:solidFill>
              <a:round/>
            </a:ln>
            <a:effectLst/>
          </c:spPr>
          <c:marker>
            <c:symbol val="none"/>
          </c:marker>
          <c:cat>
            <c:numRef>
              <c:f>Graph49!$B$2:$B$43</c:f>
              <c:numCache>
                <c:formatCode>General</c:formatCode>
                <c:ptCount val="42"/>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numCache>
            </c:numRef>
          </c:cat>
          <c:val>
            <c:numRef>
              <c:f>Graph49!$F$2:$F$43</c:f>
              <c:numCache>
                <c:formatCode>General</c:formatCode>
                <c:ptCount val="42"/>
                <c:pt idx="0">
                  <c:v>46.9020961958702</c:v>
                </c:pt>
                <c:pt idx="1">
                  <c:v>47.481883581989997</c:v>
                </c:pt>
                <c:pt idx="2">
                  <c:v>48.032807764175899</c:v>
                </c:pt>
                <c:pt idx="3">
                  <c:v>48.487175267435298</c:v>
                </c:pt>
                <c:pt idx="4">
                  <c:v>48.872522707608702</c:v>
                </c:pt>
                <c:pt idx="5">
                  <c:v>49.242139897129299</c:v>
                </c:pt>
                <c:pt idx="6">
                  <c:v>49.598575948360597</c:v>
                </c:pt>
                <c:pt idx="7">
                  <c:v>49.972190747915803</c:v>
                </c:pt>
                <c:pt idx="8">
                  <c:v>50.418093193102798</c:v>
                </c:pt>
                <c:pt idx="9">
                  <c:v>50.9856406028169</c:v>
                </c:pt>
                <c:pt idx="10">
                  <c:v>51.679238358840102</c:v>
                </c:pt>
                <c:pt idx="11">
                  <c:v>52.485776971355101</c:v>
                </c:pt>
                <c:pt idx="12">
                  <c:v>53.360437906857101</c:v>
                </c:pt>
                <c:pt idx="13">
                  <c:v>54.311837123231903</c:v>
                </c:pt>
                <c:pt idx="14">
                  <c:v>55.261004583476101</c:v>
                </c:pt>
                <c:pt idx="15">
                  <c:v>56.1044280531436</c:v>
                </c:pt>
                <c:pt idx="16">
                  <c:v>56.8455836701255</c:v>
                </c:pt>
                <c:pt idx="17">
                  <c:v>57.541086510525503</c:v>
                </c:pt>
                <c:pt idx="18">
                  <c:v>58.244112261037998</c:v>
                </c:pt>
                <c:pt idx="19">
                  <c:v>59.002032150502998</c:v>
                </c:pt>
                <c:pt idx="20">
                  <c:v>59.818962865562703</c:v>
                </c:pt>
                <c:pt idx="21">
                  <c:v>60.664528148626502</c:v>
                </c:pt>
                <c:pt idx="22">
                  <c:v>61.469306974986601</c:v>
                </c:pt>
                <c:pt idx="23">
                  <c:v>62.138334299715702</c:v>
                </c:pt>
                <c:pt idx="24">
                  <c:v>62.558995847374199</c:v>
                </c:pt>
                <c:pt idx="25">
                  <c:v>62.718218707982501</c:v>
                </c:pt>
                <c:pt idx="26">
                  <c:v>62.726120314475502</c:v>
                </c:pt>
                <c:pt idx="27">
                  <c:v>62.792800467214803</c:v>
                </c:pt>
                <c:pt idx="28">
                  <c:v>63.052339808564398</c:v>
                </c:pt>
                <c:pt idx="29">
                  <c:v>63.506003821297902</c:v>
                </c:pt>
                <c:pt idx="30">
                  <c:v>64.054622185919897</c:v>
                </c:pt>
                <c:pt idx="31">
                  <c:v>64.608769305404607</c:v>
                </c:pt>
                <c:pt idx="32">
                  <c:v>65.082677236168806</c:v>
                </c:pt>
                <c:pt idx="33">
                  <c:v>65.408288092872994</c:v>
                </c:pt>
                <c:pt idx="34">
                  <c:v>65.619437271207204</c:v>
                </c:pt>
                <c:pt idx="35">
                  <c:v>65.908166727467204</c:v>
                </c:pt>
                <c:pt idx="36">
                  <c:v>66.275288557634298</c:v>
                </c:pt>
                <c:pt idx="37">
                  <c:v>66.655954836843094</c:v>
                </c:pt>
                <c:pt idx="38">
                  <c:v>67.053829963314698</c:v>
                </c:pt>
                <c:pt idx="39">
                  <c:v>67.498519147692093</c:v>
                </c:pt>
                <c:pt idx="40">
                  <c:v>67.9734024262372</c:v>
                </c:pt>
                <c:pt idx="41">
                  <c:v>68.457079265807195</c:v>
                </c:pt>
              </c:numCache>
            </c:numRef>
          </c:val>
          <c:smooth val="0"/>
          <c:extLst xmlns:c16r2="http://schemas.microsoft.com/office/drawing/2015/06/chart">
            <c:ext xmlns:c16="http://schemas.microsoft.com/office/drawing/2014/chart" uri="{C3380CC4-5D6E-409C-BE32-E72D297353CC}">
              <c16:uniqueId val="{00000003-E436-4E5C-851D-2C7164FFDDD2}"/>
            </c:ext>
          </c:extLst>
        </c:ser>
        <c:dLbls>
          <c:showLegendKey val="0"/>
          <c:showVal val="0"/>
          <c:showCatName val="0"/>
          <c:showSerName val="0"/>
          <c:showPercent val="0"/>
          <c:showBubbleSize val="0"/>
        </c:dLbls>
        <c:marker val="1"/>
        <c:smooth val="0"/>
        <c:axId val="148942848"/>
        <c:axId val="148944384"/>
      </c:lineChart>
      <c:catAx>
        <c:axId val="14894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8944384"/>
        <c:crosses val="autoZero"/>
        <c:auto val="1"/>
        <c:lblAlgn val="ctr"/>
        <c:lblOffset val="100"/>
        <c:noMultiLvlLbl val="0"/>
      </c:catAx>
      <c:valAx>
        <c:axId val="148944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894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Graph50!$C$1</c:f>
              <c:strCache>
                <c:ptCount val="1"/>
                <c:pt idx="0">
                  <c:v>Agriculture</c:v>
                </c:pt>
              </c:strCache>
            </c:strRef>
          </c:tx>
          <c:spPr>
            <a:ln w="28575" cap="rnd">
              <a:solidFill>
                <a:schemeClr val="accent1"/>
              </a:solidFill>
              <a:round/>
            </a:ln>
            <a:effectLst/>
          </c:spPr>
          <c:marker>
            <c:symbol val="none"/>
          </c:marker>
          <c:cat>
            <c:numRef>
              <c:f>Graph50!$B$2:$B$43</c:f>
              <c:numCache>
                <c:formatCode>General</c:formatCode>
                <c:ptCount val="42"/>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numCache>
            </c:numRef>
          </c:cat>
          <c:val>
            <c:numRef>
              <c:f>Graph50!$C$2:$C$43</c:f>
              <c:numCache>
                <c:formatCode>General</c:formatCode>
                <c:ptCount val="42"/>
                <c:pt idx="0">
                  <c:v>-0.49708502623037298</c:v>
                </c:pt>
                <c:pt idx="1">
                  <c:v>2.9900446577654498</c:v>
                </c:pt>
                <c:pt idx="2">
                  <c:v>6.1869934620834304</c:v>
                </c:pt>
                <c:pt idx="3">
                  <c:v>8.3511705581840499</c:v>
                </c:pt>
                <c:pt idx="4">
                  <c:v>8.7772961878210296</c:v>
                </c:pt>
                <c:pt idx="5">
                  <c:v>8.2001916228925804</c:v>
                </c:pt>
                <c:pt idx="6">
                  <c:v>7.77225369136133</c:v>
                </c:pt>
                <c:pt idx="7">
                  <c:v>7.5564007314254997</c:v>
                </c:pt>
                <c:pt idx="8">
                  <c:v>6.6767791728555901</c:v>
                </c:pt>
                <c:pt idx="9">
                  <c:v>6.3596994792914403</c:v>
                </c:pt>
                <c:pt idx="10">
                  <c:v>6.1682208124133204</c:v>
                </c:pt>
                <c:pt idx="11">
                  <c:v>5.8869241413670101</c:v>
                </c:pt>
                <c:pt idx="12">
                  <c:v>5.7931963022483997</c:v>
                </c:pt>
                <c:pt idx="13">
                  <c:v>5.8261872466203899</c:v>
                </c:pt>
                <c:pt idx="14">
                  <c:v>6.13059206872859</c:v>
                </c:pt>
                <c:pt idx="15">
                  <c:v>6.24775556141664</c:v>
                </c:pt>
                <c:pt idx="16">
                  <c:v>6.0695528421057396</c:v>
                </c:pt>
                <c:pt idx="17">
                  <c:v>6.3344797490140499</c:v>
                </c:pt>
                <c:pt idx="18">
                  <c:v>5.8663449136177999</c:v>
                </c:pt>
                <c:pt idx="19">
                  <c:v>5.73521108885127</c:v>
                </c:pt>
                <c:pt idx="20">
                  <c:v>5.8466238325940099</c:v>
                </c:pt>
                <c:pt idx="21">
                  <c:v>5.7358412497912799</c:v>
                </c:pt>
                <c:pt idx="22">
                  <c:v>5.1756510323893803</c:v>
                </c:pt>
                <c:pt idx="23">
                  <c:v>4.5253534681982499</c:v>
                </c:pt>
                <c:pt idx="24">
                  <c:v>3.71127814634271</c:v>
                </c:pt>
                <c:pt idx="25">
                  <c:v>2.71826738736622</c:v>
                </c:pt>
                <c:pt idx="26">
                  <c:v>2.04969191654539</c:v>
                </c:pt>
                <c:pt idx="27">
                  <c:v>1.9793723152015399</c:v>
                </c:pt>
                <c:pt idx="28">
                  <c:v>2.1765344670790499</c:v>
                </c:pt>
                <c:pt idx="29">
                  <c:v>3.2440021864817101</c:v>
                </c:pt>
                <c:pt idx="30">
                  <c:v>3.2415848056908398</c:v>
                </c:pt>
                <c:pt idx="31">
                  <c:v>3.4010776715331299</c:v>
                </c:pt>
                <c:pt idx="32">
                  <c:v>3.76608207860916</c:v>
                </c:pt>
                <c:pt idx="33">
                  <c:v>4.1825096703610001</c:v>
                </c:pt>
                <c:pt idx="34">
                  <c:v>4.06491544773443</c:v>
                </c:pt>
                <c:pt idx="35">
                  <c:v>3.2789655080956601</c:v>
                </c:pt>
                <c:pt idx="36">
                  <c:v>2.5933929357267802</c:v>
                </c:pt>
                <c:pt idx="37">
                  <c:v>2.0009473008272698</c:v>
                </c:pt>
                <c:pt idx="38">
                  <c:v>1.9904465752604401</c:v>
                </c:pt>
                <c:pt idx="39">
                  <c:v>1.55186256876069</c:v>
                </c:pt>
                <c:pt idx="40">
                  <c:v>-0.79107514449887895</c:v>
                </c:pt>
                <c:pt idx="41">
                  <c:v>-4.2660333224019302</c:v>
                </c:pt>
              </c:numCache>
            </c:numRef>
          </c:val>
          <c:smooth val="0"/>
          <c:extLst xmlns:c16r2="http://schemas.microsoft.com/office/drawing/2015/06/chart">
            <c:ext xmlns:c16="http://schemas.microsoft.com/office/drawing/2014/chart" uri="{C3380CC4-5D6E-409C-BE32-E72D297353CC}">
              <c16:uniqueId val="{00000000-A369-4B34-BFA7-A10C4B387E0E}"/>
            </c:ext>
          </c:extLst>
        </c:ser>
        <c:ser>
          <c:idx val="1"/>
          <c:order val="1"/>
          <c:tx>
            <c:strRef>
              <c:f>Graph50!$D$1</c:f>
              <c:strCache>
                <c:ptCount val="1"/>
                <c:pt idx="0">
                  <c:v>Construction</c:v>
                </c:pt>
              </c:strCache>
            </c:strRef>
          </c:tx>
          <c:spPr>
            <a:ln w="28575" cap="rnd">
              <a:solidFill>
                <a:schemeClr val="accent2"/>
              </a:solidFill>
              <a:round/>
            </a:ln>
            <a:effectLst/>
          </c:spPr>
          <c:marker>
            <c:symbol val="none"/>
          </c:marker>
          <c:cat>
            <c:numRef>
              <c:f>Graph50!$B$2:$B$43</c:f>
              <c:numCache>
                <c:formatCode>General</c:formatCode>
                <c:ptCount val="42"/>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numCache>
            </c:numRef>
          </c:cat>
          <c:val>
            <c:numRef>
              <c:f>Graph50!$D$2:$D$43</c:f>
              <c:numCache>
                <c:formatCode>General</c:formatCode>
                <c:ptCount val="42"/>
                <c:pt idx="0">
                  <c:v>1.15761287509544</c:v>
                </c:pt>
                <c:pt idx="1">
                  <c:v>0.66144958486804595</c:v>
                </c:pt>
                <c:pt idx="2">
                  <c:v>0.31365572182993401</c:v>
                </c:pt>
                <c:pt idx="3">
                  <c:v>3.1025653435548001E-2</c:v>
                </c:pt>
                <c:pt idx="4">
                  <c:v>-0.19250641808395799</c:v>
                </c:pt>
                <c:pt idx="5">
                  <c:v>-0.126281817637897</c:v>
                </c:pt>
                <c:pt idx="6">
                  <c:v>0.17768927694299799</c:v>
                </c:pt>
                <c:pt idx="7">
                  <c:v>0.68928807682596305</c:v>
                </c:pt>
                <c:pt idx="8">
                  <c:v>1.22208170773569</c:v>
                </c:pt>
                <c:pt idx="9">
                  <c:v>1.7325736498529201</c:v>
                </c:pt>
                <c:pt idx="10">
                  <c:v>2.0923439070827001</c:v>
                </c:pt>
                <c:pt idx="11">
                  <c:v>2.2960074637449601</c:v>
                </c:pt>
                <c:pt idx="12">
                  <c:v>2.3590474062650002</c:v>
                </c:pt>
                <c:pt idx="13">
                  <c:v>2.4605545419571002</c:v>
                </c:pt>
                <c:pt idx="14">
                  <c:v>2.4532792890973298</c:v>
                </c:pt>
                <c:pt idx="15">
                  <c:v>2.5096809911069902</c:v>
                </c:pt>
                <c:pt idx="16">
                  <c:v>2.4556563708630801</c:v>
                </c:pt>
                <c:pt idx="17">
                  <c:v>2.2094502945588199</c:v>
                </c:pt>
                <c:pt idx="18">
                  <c:v>1.5033110520633099</c:v>
                </c:pt>
                <c:pt idx="19">
                  <c:v>0.895683012091673</c:v>
                </c:pt>
                <c:pt idx="20">
                  <c:v>0.442405783650897</c:v>
                </c:pt>
                <c:pt idx="21">
                  <c:v>0.172372270462259</c:v>
                </c:pt>
                <c:pt idx="22">
                  <c:v>0.28042166813874903</c:v>
                </c:pt>
                <c:pt idx="23">
                  <c:v>0.63775032079090799</c:v>
                </c:pt>
                <c:pt idx="24">
                  <c:v>0.936007452834687</c:v>
                </c:pt>
                <c:pt idx="25">
                  <c:v>0.89271582643277403</c:v>
                </c:pt>
                <c:pt idx="26">
                  <c:v>0.46495545329502802</c:v>
                </c:pt>
                <c:pt idx="27">
                  <c:v>-0.13886226055269099</c:v>
                </c:pt>
                <c:pt idx="28">
                  <c:v>-0.58884945668670496</c:v>
                </c:pt>
                <c:pt idx="29">
                  <c:v>-0.96854695450610695</c:v>
                </c:pt>
                <c:pt idx="30">
                  <c:v>-1.40741236484677</c:v>
                </c:pt>
                <c:pt idx="31">
                  <c:v>-1.8895260892204599</c:v>
                </c:pt>
                <c:pt idx="32">
                  <c:v>-2.36150318213814</c:v>
                </c:pt>
                <c:pt idx="33">
                  <c:v>-2.8717626344926099</c:v>
                </c:pt>
                <c:pt idx="34">
                  <c:v>-3.0808266335931398</c:v>
                </c:pt>
                <c:pt idx="35">
                  <c:v>-2.8410879164696001</c:v>
                </c:pt>
                <c:pt idx="36">
                  <c:v>-2.4670560428154098</c:v>
                </c:pt>
                <c:pt idx="37">
                  <c:v>-1.9421004801166899</c:v>
                </c:pt>
                <c:pt idx="38">
                  <c:v>-1.1651458079830801</c:v>
                </c:pt>
                <c:pt idx="39">
                  <c:v>-0.44685676765033899</c:v>
                </c:pt>
                <c:pt idx="40">
                  <c:v>0.300547291183479</c:v>
                </c:pt>
                <c:pt idx="41">
                  <c:v>0.93769544886137901</c:v>
                </c:pt>
              </c:numCache>
            </c:numRef>
          </c:val>
          <c:smooth val="0"/>
          <c:extLst xmlns:c16r2="http://schemas.microsoft.com/office/drawing/2015/06/chart">
            <c:ext xmlns:c16="http://schemas.microsoft.com/office/drawing/2014/chart" uri="{C3380CC4-5D6E-409C-BE32-E72D297353CC}">
              <c16:uniqueId val="{00000001-A369-4B34-BFA7-A10C4B387E0E}"/>
            </c:ext>
          </c:extLst>
        </c:ser>
        <c:ser>
          <c:idx val="2"/>
          <c:order val="2"/>
          <c:tx>
            <c:strRef>
              <c:f>Graph50!$E$1</c:f>
              <c:strCache>
                <c:ptCount val="1"/>
                <c:pt idx="0">
                  <c:v>Industry</c:v>
                </c:pt>
              </c:strCache>
            </c:strRef>
          </c:tx>
          <c:spPr>
            <a:ln w="28575" cap="rnd">
              <a:solidFill>
                <a:schemeClr val="accent3"/>
              </a:solidFill>
              <a:round/>
            </a:ln>
            <a:effectLst/>
          </c:spPr>
          <c:marker>
            <c:symbol val="none"/>
          </c:marker>
          <c:cat>
            <c:numRef>
              <c:f>Graph50!$B$2:$B$43</c:f>
              <c:numCache>
                <c:formatCode>General</c:formatCode>
                <c:ptCount val="42"/>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numCache>
            </c:numRef>
          </c:cat>
          <c:val>
            <c:numRef>
              <c:f>Graph50!$E$2:$E$43</c:f>
              <c:numCache>
                <c:formatCode>General</c:formatCode>
                <c:ptCount val="42"/>
                <c:pt idx="0">
                  <c:v>2.15592292606049</c:v>
                </c:pt>
                <c:pt idx="1">
                  <c:v>3.0150720978185399</c:v>
                </c:pt>
                <c:pt idx="2">
                  <c:v>3.4268782962468101</c:v>
                </c:pt>
                <c:pt idx="3">
                  <c:v>3.4250527233963899</c:v>
                </c:pt>
                <c:pt idx="4">
                  <c:v>3.2231904905266999</c:v>
                </c:pt>
                <c:pt idx="5">
                  <c:v>2.9176686296872698</c:v>
                </c:pt>
                <c:pt idx="6">
                  <c:v>2.7691524267413898</c:v>
                </c:pt>
                <c:pt idx="7">
                  <c:v>2.7819820067854502</c:v>
                </c:pt>
                <c:pt idx="8">
                  <c:v>2.9822085153086499</c:v>
                </c:pt>
                <c:pt idx="9">
                  <c:v>3.19158209859367</c:v>
                </c:pt>
                <c:pt idx="10">
                  <c:v>3.3614556296036802</c:v>
                </c:pt>
                <c:pt idx="11">
                  <c:v>3.4973136467009902</c:v>
                </c:pt>
                <c:pt idx="12">
                  <c:v>3.7223749190333799</c:v>
                </c:pt>
                <c:pt idx="13">
                  <c:v>3.9130807871543798</c:v>
                </c:pt>
                <c:pt idx="14">
                  <c:v>3.8963860641380799</c:v>
                </c:pt>
                <c:pt idx="15">
                  <c:v>3.77805274103974</c:v>
                </c:pt>
                <c:pt idx="16">
                  <c:v>3.68908238095274</c:v>
                </c:pt>
                <c:pt idx="17">
                  <c:v>3.7131002989477002</c:v>
                </c:pt>
                <c:pt idx="18">
                  <c:v>3.7759473674560602</c:v>
                </c:pt>
                <c:pt idx="19">
                  <c:v>3.9211707098286301</c:v>
                </c:pt>
                <c:pt idx="20">
                  <c:v>3.9857118834954801</c:v>
                </c:pt>
                <c:pt idx="21">
                  <c:v>4.0425126658050301</c:v>
                </c:pt>
                <c:pt idx="22">
                  <c:v>4.1652767861191897</c:v>
                </c:pt>
                <c:pt idx="23">
                  <c:v>4.1893400934015101</c:v>
                </c:pt>
                <c:pt idx="24">
                  <c:v>3.9641230553896998</c:v>
                </c:pt>
                <c:pt idx="25">
                  <c:v>3.6239555627262101</c:v>
                </c:pt>
                <c:pt idx="26">
                  <c:v>3.35914585192574</c:v>
                </c:pt>
                <c:pt idx="27">
                  <c:v>3.3610942650918698</c:v>
                </c:pt>
                <c:pt idx="28">
                  <c:v>3.4568671279910599</c:v>
                </c:pt>
                <c:pt idx="29">
                  <c:v>3.3763816011944399</c:v>
                </c:pt>
                <c:pt idx="30">
                  <c:v>2.93670049541949</c:v>
                </c:pt>
                <c:pt idx="31">
                  <c:v>2.3345239498902401</c:v>
                </c:pt>
                <c:pt idx="32">
                  <c:v>1.68699624251723</c:v>
                </c:pt>
                <c:pt idx="33">
                  <c:v>1.22273406678909</c:v>
                </c:pt>
                <c:pt idx="34">
                  <c:v>1.3231414183477099</c:v>
                </c:pt>
                <c:pt idx="35">
                  <c:v>1.8296625585695401</c:v>
                </c:pt>
                <c:pt idx="36">
                  <c:v>2.0890135949499098</c:v>
                </c:pt>
                <c:pt idx="37">
                  <c:v>2.0638197547361599</c:v>
                </c:pt>
                <c:pt idx="38">
                  <c:v>1.9561044499614</c:v>
                </c:pt>
                <c:pt idx="39">
                  <c:v>1.85891002943095</c:v>
                </c:pt>
                <c:pt idx="40">
                  <c:v>1.8450806796510399</c:v>
                </c:pt>
                <c:pt idx="41">
                  <c:v>1.85681435318208</c:v>
                </c:pt>
              </c:numCache>
            </c:numRef>
          </c:val>
          <c:smooth val="0"/>
          <c:extLst xmlns:c16r2="http://schemas.microsoft.com/office/drawing/2015/06/chart">
            <c:ext xmlns:c16="http://schemas.microsoft.com/office/drawing/2014/chart" uri="{C3380CC4-5D6E-409C-BE32-E72D297353CC}">
              <c16:uniqueId val="{00000002-A369-4B34-BFA7-A10C4B387E0E}"/>
            </c:ext>
          </c:extLst>
        </c:ser>
        <c:ser>
          <c:idx val="3"/>
          <c:order val="3"/>
          <c:tx>
            <c:strRef>
              <c:f>Graph50!$F$1</c:f>
              <c:strCache>
                <c:ptCount val="1"/>
                <c:pt idx="0">
                  <c:v>Market services</c:v>
                </c:pt>
              </c:strCache>
            </c:strRef>
          </c:tx>
          <c:spPr>
            <a:ln w="28575" cap="rnd">
              <a:solidFill>
                <a:schemeClr val="accent4"/>
              </a:solidFill>
              <a:round/>
            </a:ln>
            <a:effectLst/>
          </c:spPr>
          <c:marker>
            <c:symbol val="none"/>
          </c:marker>
          <c:cat>
            <c:numRef>
              <c:f>Graph50!$B$2:$B$43</c:f>
              <c:numCache>
                <c:formatCode>General</c:formatCode>
                <c:ptCount val="42"/>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numCache>
            </c:numRef>
          </c:cat>
          <c:val>
            <c:numRef>
              <c:f>Graph50!$F$2:$F$43</c:f>
              <c:numCache>
                <c:formatCode>General</c:formatCode>
                <c:ptCount val="42"/>
                <c:pt idx="0">
                  <c:v>-0.26453980133356397</c:v>
                </c:pt>
                <c:pt idx="1">
                  <c:v>0.60193425698578096</c:v>
                </c:pt>
                <c:pt idx="2">
                  <c:v>1.2031277631863799</c:v>
                </c:pt>
                <c:pt idx="3">
                  <c:v>1.4460551224456</c:v>
                </c:pt>
                <c:pt idx="4">
                  <c:v>1.5175407370149501</c:v>
                </c:pt>
                <c:pt idx="5">
                  <c:v>1.50166886638501</c:v>
                </c:pt>
                <c:pt idx="6">
                  <c:v>1.40661799512824</c:v>
                </c:pt>
                <c:pt idx="7">
                  <c:v>1.34473688838051</c:v>
                </c:pt>
                <c:pt idx="8">
                  <c:v>1.38198075603407</c:v>
                </c:pt>
                <c:pt idx="9">
                  <c:v>1.50850761875523</c:v>
                </c:pt>
                <c:pt idx="10">
                  <c:v>1.6626507959891199</c:v>
                </c:pt>
                <c:pt idx="11">
                  <c:v>1.8291845093886701</c:v>
                </c:pt>
                <c:pt idx="12">
                  <c:v>1.93072973415759</c:v>
                </c:pt>
                <c:pt idx="13">
                  <c:v>2.0407857376848102</c:v>
                </c:pt>
                <c:pt idx="14">
                  <c:v>1.99703392979497</c:v>
                </c:pt>
                <c:pt idx="15">
                  <c:v>1.7578371676267099</c:v>
                </c:pt>
                <c:pt idx="16">
                  <c:v>1.5282748327450899</c:v>
                </c:pt>
                <c:pt idx="17">
                  <c:v>1.39368139981552</c:v>
                </c:pt>
                <c:pt idx="18">
                  <c:v>1.3566473470915601</c:v>
                </c:pt>
                <c:pt idx="19">
                  <c:v>1.3984229767105001</c:v>
                </c:pt>
                <c:pt idx="20">
                  <c:v>1.4698701390147499</c:v>
                </c:pt>
                <c:pt idx="21">
                  <c:v>1.5304630983419001</c:v>
                </c:pt>
                <c:pt idx="22">
                  <c:v>1.5013696545146999</c:v>
                </c:pt>
                <c:pt idx="23">
                  <c:v>1.3171760368908401</c:v>
                </c:pt>
                <c:pt idx="24">
                  <c:v>0.95286467043390599</c:v>
                </c:pt>
                <c:pt idx="25">
                  <c:v>0.56566567054540795</c:v>
                </c:pt>
                <c:pt idx="26">
                  <c:v>0.34894336161341699</c:v>
                </c:pt>
                <c:pt idx="27">
                  <c:v>0.42581401892605902</c:v>
                </c:pt>
                <c:pt idx="28">
                  <c:v>0.66704817764993996</c:v>
                </c:pt>
                <c:pt idx="29">
                  <c:v>0.90591971871828503</c:v>
                </c:pt>
                <c:pt idx="30">
                  <c:v>0.99766561506200202</c:v>
                </c:pt>
                <c:pt idx="31">
                  <c:v>0.97478652714408198</c:v>
                </c:pt>
                <c:pt idx="32">
                  <c:v>0.82407241753790395</c:v>
                </c:pt>
                <c:pt idx="33">
                  <c:v>0.58090865175556206</c:v>
                </c:pt>
                <c:pt idx="34">
                  <c:v>0.40022389502759698</c:v>
                </c:pt>
                <c:pt idx="35">
                  <c:v>0.52066032905632598</c:v>
                </c:pt>
                <c:pt idx="36">
                  <c:v>0.64208755156645803</c:v>
                </c:pt>
                <c:pt idx="37">
                  <c:v>0.65092927177126103</c:v>
                </c:pt>
                <c:pt idx="38">
                  <c:v>0.65501021473255505</c:v>
                </c:pt>
                <c:pt idx="39">
                  <c:v>0.70698076193717996</c:v>
                </c:pt>
                <c:pt idx="40">
                  <c:v>0.74569141360597802</c:v>
                </c:pt>
                <c:pt idx="41">
                  <c:v>0.76823316102440298</c:v>
                </c:pt>
              </c:numCache>
            </c:numRef>
          </c:val>
          <c:smooth val="0"/>
          <c:extLst xmlns:c16r2="http://schemas.microsoft.com/office/drawing/2015/06/chart">
            <c:ext xmlns:c16="http://schemas.microsoft.com/office/drawing/2014/chart" uri="{C3380CC4-5D6E-409C-BE32-E72D297353CC}">
              <c16:uniqueId val="{00000003-A369-4B34-BFA7-A10C4B387E0E}"/>
            </c:ext>
          </c:extLst>
        </c:ser>
        <c:dLbls>
          <c:showLegendKey val="0"/>
          <c:showVal val="0"/>
          <c:showCatName val="0"/>
          <c:showSerName val="0"/>
          <c:showPercent val="0"/>
          <c:showBubbleSize val="0"/>
        </c:dLbls>
        <c:marker val="1"/>
        <c:smooth val="0"/>
        <c:axId val="149021824"/>
        <c:axId val="149023360"/>
      </c:lineChart>
      <c:catAx>
        <c:axId val="14902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023360"/>
        <c:crosses val="autoZero"/>
        <c:auto val="1"/>
        <c:lblAlgn val="ctr"/>
        <c:lblOffset val="100"/>
        <c:noMultiLvlLbl val="0"/>
      </c:catAx>
      <c:valAx>
        <c:axId val="14902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0218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Graph51!$B$1</c:f>
              <c:strCache>
                <c:ptCount val="1"/>
                <c:pt idx="0">
                  <c:v>Agriculture</c:v>
                </c:pt>
              </c:strCache>
            </c:strRef>
          </c:tx>
          <c:spPr>
            <a:solidFill>
              <a:schemeClr val="accent1"/>
            </a:solidFill>
            <a:ln>
              <a:noFill/>
            </a:ln>
            <a:effectLst/>
          </c:spPr>
          <c:invertIfNegative val="0"/>
          <c:cat>
            <c:numRef>
              <c:f>Graph51!$A$2:$A$38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Graph51!$B$2:$B$38</c:f>
              <c:numCache>
                <c:formatCode>General</c:formatCode>
                <c:ptCount val="37"/>
                <c:pt idx="0">
                  <c:v>0.320438690798237</c:v>
                </c:pt>
                <c:pt idx="1">
                  <c:v>0.30263181867902972</c:v>
                </c:pt>
                <c:pt idx="2">
                  <c:v>0.2892980451561995</c:v>
                </c:pt>
                <c:pt idx="3">
                  <c:v>0.28242384542518262</c:v>
                </c:pt>
                <c:pt idx="4">
                  <c:v>0.2848552046245687</c:v>
                </c:pt>
                <c:pt idx="5">
                  <c:v>0.29415501674968231</c:v>
                </c:pt>
                <c:pt idx="6">
                  <c:v>0.30763805093987912</c:v>
                </c:pt>
                <c:pt idx="7">
                  <c:v>0.31971111201624769</c:v>
                </c:pt>
                <c:pt idx="8">
                  <c:v>0.3229016872176127</c:v>
                </c:pt>
                <c:pt idx="9">
                  <c:v>0.31335263834115101</c:v>
                </c:pt>
                <c:pt idx="10">
                  <c:v>0.29250334042753362</c:v>
                </c:pt>
                <c:pt idx="11">
                  <c:v>0.26305288559882423</c:v>
                </c:pt>
                <c:pt idx="12">
                  <c:v>0.2312911692997352</c:v>
                </c:pt>
                <c:pt idx="13">
                  <c:v>0.20439155433934811</c:v>
                </c:pt>
                <c:pt idx="14">
                  <c:v>0.1864640149117282</c:v>
                </c:pt>
                <c:pt idx="15">
                  <c:v>0.1782753703193117</c:v>
                </c:pt>
                <c:pt idx="16">
                  <c:v>0.17856950022144449</c:v>
                </c:pt>
                <c:pt idx="17">
                  <c:v>0.1829745277820419</c:v>
                </c:pt>
                <c:pt idx="18">
                  <c:v>0.1872440577851846</c:v>
                </c:pt>
                <c:pt idx="19">
                  <c:v>0.18720240400969351</c:v>
                </c:pt>
                <c:pt idx="20">
                  <c:v>0.18100240976275489</c:v>
                </c:pt>
                <c:pt idx="21">
                  <c:v>0.1695257663945024</c:v>
                </c:pt>
                <c:pt idx="22">
                  <c:v>0.1559146840761913</c:v>
                </c:pt>
                <c:pt idx="23">
                  <c:v>0.14247878567391481</c:v>
                </c:pt>
                <c:pt idx="24">
                  <c:v>0.13253806146015901</c:v>
                </c:pt>
                <c:pt idx="25">
                  <c:v>0.12651175942312839</c:v>
                </c:pt>
                <c:pt idx="26">
                  <c:v>0.1221177814466612</c:v>
                </c:pt>
                <c:pt idx="27">
                  <c:v>0.1164915298502259</c:v>
                </c:pt>
                <c:pt idx="28">
                  <c:v>0.10904254576548961</c:v>
                </c:pt>
                <c:pt idx="29">
                  <c:v>9.8758091985798518E-2</c:v>
                </c:pt>
                <c:pt idx="30">
                  <c:v>8.6253385721015249E-2</c:v>
                </c:pt>
                <c:pt idx="31">
                  <c:v>7.3935281800090402E-2</c:v>
                </c:pt>
                <c:pt idx="32">
                  <c:v>6.4336135239365447E-2</c:v>
                </c:pt>
                <c:pt idx="33">
                  <c:v>5.72190343702976E-2</c:v>
                </c:pt>
                <c:pt idx="34">
                  <c:v>5.251759315327343E-2</c:v>
                </c:pt>
                <c:pt idx="35">
                  <c:v>5.0617195232690322E-2</c:v>
                </c:pt>
                <c:pt idx="36">
                  <c:v>4.9892523358659319E-2</c:v>
                </c:pt>
              </c:numCache>
            </c:numRef>
          </c:val>
          <c:extLst xmlns:c16r2="http://schemas.microsoft.com/office/drawing/2015/06/chart">
            <c:ext xmlns:c16="http://schemas.microsoft.com/office/drawing/2014/chart" uri="{C3380CC4-5D6E-409C-BE32-E72D297353CC}">
              <c16:uniqueId val="{00000000-EFA0-4A59-8E00-9A7939BF0684}"/>
            </c:ext>
          </c:extLst>
        </c:ser>
        <c:ser>
          <c:idx val="1"/>
          <c:order val="1"/>
          <c:tx>
            <c:strRef>
              <c:f>Graph51!$C$1</c:f>
              <c:strCache>
                <c:ptCount val="1"/>
                <c:pt idx="0">
                  <c:v>Construction</c:v>
                </c:pt>
              </c:strCache>
            </c:strRef>
          </c:tx>
          <c:spPr>
            <a:solidFill>
              <a:schemeClr val="accent2"/>
            </a:solidFill>
            <a:ln>
              <a:noFill/>
            </a:ln>
            <a:effectLst/>
          </c:spPr>
          <c:invertIfNegative val="0"/>
          <c:cat>
            <c:numRef>
              <c:f>Graph51!$A$2:$A$38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Graph51!$C$2:$C$38</c:f>
              <c:numCache>
                <c:formatCode>General</c:formatCode>
                <c:ptCount val="37"/>
                <c:pt idx="0">
                  <c:v>5.2417550271786691E-2</c:v>
                </c:pt>
                <c:pt idx="1">
                  <c:v>7.1019015530337973E-2</c:v>
                </c:pt>
                <c:pt idx="2">
                  <c:v>8.9700234422112959E-2</c:v>
                </c:pt>
                <c:pt idx="3">
                  <c:v>9.9678444192629861E-2</c:v>
                </c:pt>
                <c:pt idx="4">
                  <c:v>9.5953716749751991E-2</c:v>
                </c:pt>
                <c:pt idx="5">
                  <c:v>7.9830372699472824E-2</c:v>
                </c:pt>
                <c:pt idx="6">
                  <c:v>5.6690911275356887E-2</c:v>
                </c:pt>
                <c:pt idx="7">
                  <c:v>3.3296848315858017E-2</c:v>
                </c:pt>
                <c:pt idx="8">
                  <c:v>1.9686181608380201E-2</c:v>
                </c:pt>
                <c:pt idx="9">
                  <c:v>1.9437054461885841E-2</c:v>
                </c:pt>
                <c:pt idx="10">
                  <c:v>3.1520220190342098E-2</c:v>
                </c:pt>
                <c:pt idx="11">
                  <c:v>5.1148129831782969E-2</c:v>
                </c:pt>
                <c:pt idx="12">
                  <c:v>7.2939782866430034E-2</c:v>
                </c:pt>
                <c:pt idx="13">
                  <c:v>9.0575216072707784E-2</c:v>
                </c:pt>
                <c:pt idx="14">
                  <c:v>0.1017089736551172</c:v>
                </c:pt>
                <c:pt idx="15">
                  <c:v>0.104836263806107</c:v>
                </c:pt>
                <c:pt idx="16">
                  <c:v>0.10010782587526811</c:v>
                </c:pt>
                <c:pt idx="17">
                  <c:v>8.790855076783026E-2</c:v>
                </c:pt>
                <c:pt idx="18">
                  <c:v>6.9616022862868374E-2</c:v>
                </c:pt>
                <c:pt idx="19">
                  <c:v>4.5430168681266647E-2</c:v>
                </c:pt>
                <c:pt idx="20">
                  <c:v>1.636109027509523E-2</c:v>
                </c:pt>
                <c:pt idx="21">
                  <c:v>-1.502247201355263E-2</c:v>
                </c:pt>
                <c:pt idx="22">
                  <c:v>-4.6622279737438682E-2</c:v>
                </c:pt>
                <c:pt idx="23">
                  <c:v>-7.6641434635242367E-2</c:v>
                </c:pt>
                <c:pt idx="24">
                  <c:v>-0.100980963386316</c:v>
                </c:pt>
                <c:pt idx="25">
                  <c:v>-0.11546798965531981</c:v>
                </c:pt>
                <c:pt idx="26">
                  <c:v>-0.11856679381923529</c:v>
                </c:pt>
                <c:pt idx="27">
                  <c:v>-0.10901867997438069</c:v>
                </c:pt>
                <c:pt idx="28">
                  <c:v>-8.6792444316492148E-2</c:v>
                </c:pt>
                <c:pt idx="29">
                  <c:v>-5.6835973694053667E-2</c:v>
                </c:pt>
                <c:pt idx="30">
                  <c:v>-2.412055542500019E-2</c:v>
                </c:pt>
                <c:pt idx="31">
                  <c:v>7.6835111763934229E-3</c:v>
                </c:pt>
                <c:pt idx="32">
                  <c:v>3.5918215303543187E-2</c:v>
                </c:pt>
                <c:pt idx="33">
                  <c:v>5.7225089996938608E-2</c:v>
                </c:pt>
                <c:pt idx="34">
                  <c:v>7.3361559868207249E-2</c:v>
                </c:pt>
                <c:pt idx="35">
                  <c:v>8.1320865938269843E-2</c:v>
                </c:pt>
                <c:pt idx="36">
                  <c:v>8.7604329670757639E-2</c:v>
                </c:pt>
              </c:numCache>
            </c:numRef>
          </c:val>
          <c:extLst xmlns:c16r2="http://schemas.microsoft.com/office/drawing/2015/06/chart">
            <c:ext xmlns:c16="http://schemas.microsoft.com/office/drawing/2014/chart" uri="{C3380CC4-5D6E-409C-BE32-E72D297353CC}">
              <c16:uniqueId val="{00000001-EFA0-4A59-8E00-9A7939BF0684}"/>
            </c:ext>
          </c:extLst>
        </c:ser>
        <c:ser>
          <c:idx val="2"/>
          <c:order val="2"/>
          <c:tx>
            <c:strRef>
              <c:f>Graph51!$D$1</c:f>
              <c:strCache>
                <c:ptCount val="1"/>
                <c:pt idx="0">
                  <c:v>Low productive industry</c:v>
                </c:pt>
              </c:strCache>
            </c:strRef>
          </c:tx>
          <c:spPr>
            <a:solidFill>
              <a:schemeClr val="accent3"/>
            </a:solidFill>
            <a:ln>
              <a:noFill/>
            </a:ln>
            <a:effectLst/>
          </c:spPr>
          <c:invertIfNegative val="0"/>
          <c:cat>
            <c:numRef>
              <c:f>Graph51!$A$2:$A$38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Graph51!$D$2:$D$38</c:f>
              <c:numCache>
                <c:formatCode>General</c:formatCode>
                <c:ptCount val="37"/>
                <c:pt idx="0">
                  <c:v>0.26404595276789727</c:v>
                </c:pt>
                <c:pt idx="1">
                  <c:v>0.27359175791929918</c:v>
                </c:pt>
                <c:pt idx="2">
                  <c:v>0.27701340965026211</c:v>
                </c:pt>
                <c:pt idx="3">
                  <c:v>0.27420798391446638</c:v>
                </c:pt>
                <c:pt idx="4">
                  <c:v>0.26373393118457689</c:v>
                </c:pt>
                <c:pt idx="5">
                  <c:v>0.25027941265695341</c:v>
                </c:pt>
                <c:pt idx="6">
                  <c:v>0.23351506996052979</c:v>
                </c:pt>
                <c:pt idx="7">
                  <c:v>0.21293561022836649</c:v>
                </c:pt>
                <c:pt idx="8">
                  <c:v>0.19302222975800301</c:v>
                </c:pt>
                <c:pt idx="9">
                  <c:v>0.1766523679536825</c:v>
                </c:pt>
                <c:pt idx="10">
                  <c:v>0.16348303148711321</c:v>
                </c:pt>
                <c:pt idx="11">
                  <c:v>0.15476103166387381</c:v>
                </c:pt>
                <c:pt idx="12">
                  <c:v>0.15049025428684959</c:v>
                </c:pt>
                <c:pt idx="13">
                  <c:v>0.14735352616009831</c:v>
                </c:pt>
                <c:pt idx="14">
                  <c:v>0.14561364455467571</c:v>
                </c:pt>
                <c:pt idx="15">
                  <c:v>0.145419130018341</c:v>
                </c:pt>
                <c:pt idx="16">
                  <c:v>0.14738168461696871</c:v>
                </c:pt>
                <c:pt idx="17">
                  <c:v>0.152041435269749</c:v>
                </c:pt>
                <c:pt idx="18">
                  <c:v>0.16010286293894371</c:v>
                </c:pt>
                <c:pt idx="19">
                  <c:v>0.16843667639213139</c:v>
                </c:pt>
                <c:pt idx="20">
                  <c:v>0.17624963221451609</c:v>
                </c:pt>
                <c:pt idx="21">
                  <c:v>0.1819909705128967</c:v>
                </c:pt>
                <c:pt idx="22">
                  <c:v>0.18512225943171989</c:v>
                </c:pt>
                <c:pt idx="23">
                  <c:v>0.18512204004145749</c:v>
                </c:pt>
                <c:pt idx="24">
                  <c:v>0.1839382736408546</c:v>
                </c:pt>
                <c:pt idx="25">
                  <c:v>0.18027613429902731</c:v>
                </c:pt>
                <c:pt idx="26">
                  <c:v>0.1740691328456401</c:v>
                </c:pt>
                <c:pt idx="27">
                  <c:v>0.16541020750665311</c:v>
                </c:pt>
                <c:pt idx="28">
                  <c:v>0.15469871989414019</c:v>
                </c:pt>
                <c:pt idx="29">
                  <c:v>0.14031529244675051</c:v>
                </c:pt>
                <c:pt idx="30">
                  <c:v>0.1247793951577273</c:v>
                </c:pt>
                <c:pt idx="31">
                  <c:v>0.1097025261385275</c:v>
                </c:pt>
                <c:pt idx="32">
                  <c:v>9.5722395929664875E-2</c:v>
                </c:pt>
                <c:pt idx="33">
                  <c:v>8.3842002162543977E-2</c:v>
                </c:pt>
                <c:pt idx="34">
                  <c:v>7.6424337738430714E-2</c:v>
                </c:pt>
                <c:pt idx="35">
                  <c:v>7.2697651871039506E-2</c:v>
                </c:pt>
                <c:pt idx="36">
                  <c:v>7.0058960420624136E-2</c:v>
                </c:pt>
              </c:numCache>
            </c:numRef>
          </c:val>
          <c:extLst xmlns:c16r2="http://schemas.microsoft.com/office/drawing/2015/06/chart">
            <c:ext xmlns:c16="http://schemas.microsoft.com/office/drawing/2014/chart" uri="{C3380CC4-5D6E-409C-BE32-E72D297353CC}">
              <c16:uniqueId val="{00000002-EFA0-4A59-8E00-9A7939BF0684}"/>
            </c:ext>
          </c:extLst>
        </c:ser>
        <c:ser>
          <c:idx val="3"/>
          <c:order val="3"/>
          <c:tx>
            <c:strRef>
              <c:f>Graph51!$E$1</c:f>
              <c:strCache>
                <c:ptCount val="1"/>
                <c:pt idx="0">
                  <c:v>Productive industry</c:v>
                </c:pt>
              </c:strCache>
            </c:strRef>
          </c:tx>
          <c:spPr>
            <a:solidFill>
              <a:schemeClr val="accent4"/>
            </a:solidFill>
            <a:ln>
              <a:noFill/>
            </a:ln>
            <a:effectLst/>
          </c:spPr>
          <c:invertIfNegative val="0"/>
          <c:cat>
            <c:numRef>
              <c:f>Graph51!$A$2:$A$38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Graph51!$E$2:$E$38</c:f>
              <c:numCache>
                <c:formatCode>General</c:formatCode>
                <c:ptCount val="37"/>
                <c:pt idx="0">
                  <c:v>1.687443758672973E-2</c:v>
                </c:pt>
                <c:pt idx="1">
                  <c:v>1.9878189126163529E-2</c:v>
                </c:pt>
                <c:pt idx="2">
                  <c:v>2.2791832664901191E-2</c:v>
                </c:pt>
                <c:pt idx="3">
                  <c:v>2.5047383641855589E-2</c:v>
                </c:pt>
                <c:pt idx="4">
                  <c:v>2.567178797303556E-2</c:v>
                </c:pt>
                <c:pt idx="5">
                  <c:v>2.4810374957861848E-2</c:v>
                </c:pt>
                <c:pt idx="6">
                  <c:v>2.2127607826845381E-2</c:v>
                </c:pt>
                <c:pt idx="7">
                  <c:v>1.7814496834747371E-2</c:v>
                </c:pt>
                <c:pt idx="8">
                  <c:v>1.255221975138299E-2</c:v>
                </c:pt>
                <c:pt idx="9">
                  <c:v>7.2631128452998227E-3</c:v>
                </c:pt>
                <c:pt idx="10">
                  <c:v>2.6682369381987102E-3</c:v>
                </c:pt>
                <c:pt idx="11">
                  <c:v>-1.113561411071216E-3</c:v>
                </c:pt>
                <c:pt idx="12">
                  <c:v>-4.6800712897977614E-3</c:v>
                </c:pt>
                <c:pt idx="13">
                  <c:v>-8.4264529253924008E-3</c:v>
                </c:pt>
                <c:pt idx="14">
                  <c:v>-1.280547020288161E-2</c:v>
                </c:pt>
                <c:pt idx="15">
                  <c:v>-1.7837140055565321E-2</c:v>
                </c:pt>
                <c:pt idx="16">
                  <c:v>-2.3020082223920438E-2</c:v>
                </c:pt>
                <c:pt idx="17">
                  <c:v>-2.6931741341877851E-2</c:v>
                </c:pt>
                <c:pt idx="18">
                  <c:v>-2.8894241128181349E-2</c:v>
                </c:pt>
                <c:pt idx="19">
                  <c:v>-2.7810239900326269E-2</c:v>
                </c:pt>
                <c:pt idx="20">
                  <c:v>-2.447698587257514E-2</c:v>
                </c:pt>
                <c:pt idx="21">
                  <c:v>-1.9571074268837509E-2</c:v>
                </c:pt>
                <c:pt idx="22">
                  <c:v>-1.4873230650125739E-2</c:v>
                </c:pt>
                <c:pt idx="23">
                  <c:v>-1.137989447264705E-2</c:v>
                </c:pt>
                <c:pt idx="24">
                  <c:v>-1.129438271568927E-2</c:v>
                </c:pt>
                <c:pt idx="25">
                  <c:v>-1.434832620021439E-2</c:v>
                </c:pt>
                <c:pt idx="26">
                  <c:v>-1.9830086637027441E-2</c:v>
                </c:pt>
                <c:pt idx="27">
                  <c:v>-2.6314981849782329E-2</c:v>
                </c:pt>
                <c:pt idx="28">
                  <c:v>-3.2895805123364368E-2</c:v>
                </c:pt>
                <c:pt idx="29">
                  <c:v>-3.7093381927606327E-2</c:v>
                </c:pt>
                <c:pt idx="30">
                  <c:v>-3.7845436930188388E-2</c:v>
                </c:pt>
                <c:pt idx="31">
                  <c:v>-3.5881385970682439E-2</c:v>
                </c:pt>
                <c:pt idx="32">
                  <c:v>-3.2275858811341922E-2</c:v>
                </c:pt>
                <c:pt idx="33">
                  <c:v>-2.7476813510257148E-2</c:v>
                </c:pt>
                <c:pt idx="34">
                  <c:v>-2.3020822290480039E-2</c:v>
                </c:pt>
                <c:pt idx="35">
                  <c:v>-2.0857236694177959E-2</c:v>
                </c:pt>
                <c:pt idx="36">
                  <c:v>-1.9258487420265601E-2</c:v>
                </c:pt>
              </c:numCache>
            </c:numRef>
          </c:val>
          <c:extLst xmlns:c16r2="http://schemas.microsoft.com/office/drawing/2015/06/chart">
            <c:ext xmlns:c16="http://schemas.microsoft.com/office/drawing/2014/chart" uri="{C3380CC4-5D6E-409C-BE32-E72D297353CC}">
              <c16:uniqueId val="{00000003-EFA0-4A59-8E00-9A7939BF0684}"/>
            </c:ext>
          </c:extLst>
        </c:ser>
        <c:ser>
          <c:idx val="4"/>
          <c:order val="4"/>
          <c:tx>
            <c:strRef>
              <c:f>Graph51!$F$1</c:f>
              <c:strCache>
                <c:ptCount val="1"/>
                <c:pt idx="0">
                  <c:v>Low skilled services</c:v>
                </c:pt>
              </c:strCache>
            </c:strRef>
          </c:tx>
          <c:spPr>
            <a:solidFill>
              <a:schemeClr val="accent5"/>
            </a:solidFill>
            <a:ln>
              <a:noFill/>
            </a:ln>
            <a:effectLst/>
          </c:spPr>
          <c:invertIfNegative val="0"/>
          <c:cat>
            <c:numRef>
              <c:f>Graph51!$A$2:$A$38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Graph51!$F$2:$F$38</c:f>
              <c:numCache>
                <c:formatCode>General</c:formatCode>
                <c:ptCount val="37"/>
                <c:pt idx="0">
                  <c:v>4.6105027799056841E-2</c:v>
                </c:pt>
                <c:pt idx="1">
                  <c:v>2.2474168020572921E-4</c:v>
                </c:pt>
                <c:pt idx="2">
                  <c:v>-4.5497729284532211E-2</c:v>
                </c:pt>
                <c:pt idx="3">
                  <c:v>-8.4232123899871503E-2</c:v>
                </c:pt>
                <c:pt idx="4">
                  <c:v>-0.1121910081459679</c:v>
                </c:pt>
                <c:pt idx="5">
                  <c:v>-0.13077706900988509</c:v>
                </c:pt>
                <c:pt idx="6">
                  <c:v>-0.14170541884268281</c:v>
                </c:pt>
                <c:pt idx="7">
                  <c:v>-0.14835688283786569</c:v>
                </c:pt>
                <c:pt idx="8">
                  <c:v>-0.15520477143637851</c:v>
                </c:pt>
                <c:pt idx="9">
                  <c:v>-0.16485137764492711</c:v>
                </c:pt>
                <c:pt idx="10">
                  <c:v>-0.1765831077507114</c:v>
                </c:pt>
                <c:pt idx="11">
                  <c:v>-0.18997743485072571</c:v>
                </c:pt>
                <c:pt idx="12">
                  <c:v>-0.20537339169234581</c:v>
                </c:pt>
                <c:pt idx="13">
                  <c:v>-0.22226242269517121</c:v>
                </c:pt>
                <c:pt idx="14">
                  <c:v>-0.23889249939147891</c:v>
                </c:pt>
                <c:pt idx="15">
                  <c:v>-0.25525325503168189</c:v>
                </c:pt>
                <c:pt idx="16">
                  <c:v>-0.270181131532167</c:v>
                </c:pt>
                <c:pt idx="17">
                  <c:v>-0.27745374819903978</c:v>
                </c:pt>
                <c:pt idx="18">
                  <c:v>-0.27167119693426678</c:v>
                </c:pt>
                <c:pt idx="19">
                  <c:v>-0.25403956504293052</c:v>
                </c:pt>
                <c:pt idx="20">
                  <c:v>-0.2288572296246211</c:v>
                </c:pt>
                <c:pt idx="21">
                  <c:v>-0.19829525741632381</c:v>
                </c:pt>
                <c:pt idx="22">
                  <c:v>-0.17203965566887211</c:v>
                </c:pt>
                <c:pt idx="23">
                  <c:v>-0.1555220315275152</c:v>
                </c:pt>
                <c:pt idx="24">
                  <c:v>-0.14877236411316391</c:v>
                </c:pt>
                <c:pt idx="25">
                  <c:v>-0.14473886814018111</c:v>
                </c:pt>
                <c:pt idx="26">
                  <c:v>-0.1410699464635348</c:v>
                </c:pt>
                <c:pt idx="27">
                  <c:v>-0.13358799762694551</c:v>
                </c:pt>
                <c:pt idx="28">
                  <c:v>-0.12603097298875901</c:v>
                </c:pt>
                <c:pt idx="29">
                  <c:v>-0.1145599054106218</c:v>
                </c:pt>
                <c:pt idx="30">
                  <c:v>-0.1051593085137896</c:v>
                </c:pt>
                <c:pt idx="31">
                  <c:v>-0.1031001606682998</c:v>
                </c:pt>
                <c:pt idx="32">
                  <c:v>-0.1089996646013615</c:v>
                </c:pt>
                <c:pt idx="33">
                  <c:v>-0.11411338351282881</c:v>
                </c:pt>
                <c:pt idx="34">
                  <c:v>-0.12575485868929889</c:v>
                </c:pt>
                <c:pt idx="35">
                  <c:v>-0.13351024642005979</c:v>
                </c:pt>
                <c:pt idx="36">
                  <c:v>-0.14048125987654969</c:v>
                </c:pt>
              </c:numCache>
            </c:numRef>
          </c:val>
          <c:extLst xmlns:c16r2="http://schemas.microsoft.com/office/drawing/2015/06/chart">
            <c:ext xmlns:c16="http://schemas.microsoft.com/office/drawing/2014/chart" uri="{C3380CC4-5D6E-409C-BE32-E72D297353CC}">
              <c16:uniqueId val="{00000004-EFA0-4A59-8E00-9A7939BF0684}"/>
            </c:ext>
          </c:extLst>
        </c:ser>
        <c:ser>
          <c:idx val="5"/>
          <c:order val="5"/>
          <c:tx>
            <c:strRef>
              <c:f>Graph51!$G$1</c:f>
              <c:strCache>
                <c:ptCount val="1"/>
                <c:pt idx="0">
                  <c:v>Skilled services</c:v>
                </c:pt>
              </c:strCache>
            </c:strRef>
          </c:tx>
          <c:spPr>
            <a:solidFill>
              <a:schemeClr val="accent6"/>
            </a:solidFill>
            <a:ln>
              <a:noFill/>
            </a:ln>
            <a:effectLst/>
          </c:spPr>
          <c:invertIfNegative val="0"/>
          <c:cat>
            <c:numRef>
              <c:f>Graph51!$A$2:$A$38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Graph51!$G$2:$G$38</c:f>
              <c:numCache>
                <c:formatCode>General</c:formatCode>
                <c:ptCount val="37"/>
                <c:pt idx="0">
                  <c:v>2.196839201906391E-2</c:v>
                </c:pt>
                <c:pt idx="1">
                  <c:v>6.1300036676487993E-3</c:v>
                </c:pt>
                <c:pt idx="2">
                  <c:v>-7.0124117305061587E-3</c:v>
                </c:pt>
                <c:pt idx="3">
                  <c:v>-1.5011260000432489E-2</c:v>
                </c:pt>
                <c:pt idx="4">
                  <c:v>-1.7400302400461622E-2</c:v>
                </c:pt>
                <c:pt idx="5">
                  <c:v>-1.3372694405390319E-2</c:v>
                </c:pt>
                <c:pt idx="6">
                  <c:v>-5.3662689938104857E-3</c:v>
                </c:pt>
                <c:pt idx="7">
                  <c:v>4.3010905055424382E-3</c:v>
                </c:pt>
                <c:pt idx="8">
                  <c:v>1.2920509447000071E-2</c:v>
                </c:pt>
                <c:pt idx="9">
                  <c:v>2.0174332355905291E-2</c:v>
                </c:pt>
                <c:pt idx="10">
                  <c:v>2.4401208251417689E-2</c:v>
                </c:pt>
                <c:pt idx="11">
                  <c:v>2.611167843891242E-2</c:v>
                </c:pt>
                <c:pt idx="12">
                  <c:v>2.5841654580700611E-2</c:v>
                </c:pt>
                <c:pt idx="13">
                  <c:v>2.5196896785405348E-2</c:v>
                </c:pt>
                <c:pt idx="14">
                  <c:v>2.250224794471534E-2</c:v>
                </c:pt>
                <c:pt idx="15">
                  <c:v>1.7971409344548699E-2</c:v>
                </c:pt>
                <c:pt idx="16">
                  <c:v>1.2347301013351091E-2</c:v>
                </c:pt>
                <c:pt idx="17">
                  <c:v>4.9615853706639224E-3</c:v>
                </c:pt>
                <c:pt idx="18">
                  <c:v>-6.0583243682976401E-3</c:v>
                </c:pt>
                <c:pt idx="19">
                  <c:v>-1.738850822056167E-2</c:v>
                </c:pt>
                <c:pt idx="20">
                  <c:v>-2.726992725247035E-2</c:v>
                </c:pt>
                <c:pt idx="21">
                  <c:v>-3.5668603843237313E-2</c:v>
                </c:pt>
                <c:pt idx="22">
                  <c:v>-4.1414872586024547E-2</c:v>
                </c:pt>
                <c:pt idx="23">
                  <c:v>-4.1409379906632848E-2</c:v>
                </c:pt>
                <c:pt idx="24">
                  <c:v>-3.8600813959251579E-2</c:v>
                </c:pt>
                <c:pt idx="25">
                  <c:v>-3.5485537004059119E-2</c:v>
                </c:pt>
                <c:pt idx="26">
                  <c:v>-3.2805385610525997E-2</c:v>
                </c:pt>
                <c:pt idx="27">
                  <c:v>-3.0686468074438152E-2</c:v>
                </c:pt>
                <c:pt idx="28">
                  <c:v>-3.3212077877777003E-2</c:v>
                </c:pt>
                <c:pt idx="29">
                  <c:v>-3.8738833611668758E-2</c:v>
                </c:pt>
                <c:pt idx="30">
                  <c:v>-4.4291204339157127E-2</c:v>
                </c:pt>
                <c:pt idx="31">
                  <c:v>-5.0294331327244798E-2</c:v>
                </c:pt>
                <c:pt idx="32">
                  <c:v>-5.7381289171092018E-2</c:v>
                </c:pt>
                <c:pt idx="33">
                  <c:v>-6.1476656567573597E-2</c:v>
                </c:pt>
                <c:pt idx="34">
                  <c:v>-6.3186417380911283E-2</c:v>
                </c:pt>
                <c:pt idx="35">
                  <c:v>-6.4836610174424616E-2</c:v>
                </c:pt>
                <c:pt idx="36">
                  <c:v>-6.588825028144886E-2</c:v>
                </c:pt>
              </c:numCache>
            </c:numRef>
          </c:val>
          <c:extLst xmlns:c16r2="http://schemas.microsoft.com/office/drawing/2015/06/chart">
            <c:ext xmlns:c16="http://schemas.microsoft.com/office/drawing/2014/chart" uri="{C3380CC4-5D6E-409C-BE32-E72D297353CC}">
              <c16:uniqueId val="{00000005-EFA0-4A59-8E00-9A7939BF0684}"/>
            </c:ext>
          </c:extLst>
        </c:ser>
        <c:dLbls>
          <c:showLegendKey val="0"/>
          <c:showVal val="0"/>
          <c:showCatName val="0"/>
          <c:showSerName val="0"/>
          <c:showPercent val="0"/>
          <c:showBubbleSize val="0"/>
        </c:dLbls>
        <c:gapWidth val="150"/>
        <c:overlap val="100"/>
        <c:axId val="149113856"/>
        <c:axId val="149115648"/>
      </c:barChart>
      <c:lineChart>
        <c:grouping val="standard"/>
        <c:varyColors val="0"/>
        <c:ser>
          <c:idx val="6"/>
          <c:order val="6"/>
          <c:tx>
            <c:strRef>
              <c:f>Graph51!$H$1</c:f>
              <c:strCache>
                <c:ptCount val="1"/>
                <c:pt idx="0">
                  <c:v>Total effect</c:v>
                </c:pt>
              </c:strCache>
            </c:strRef>
          </c:tx>
          <c:spPr>
            <a:ln w="28575" cap="rnd">
              <a:solidFill>
                <a:schemeClr val="accent1">
                  <a:lumMod val="60000"/>
                </a:schemeClr>
              </a:solidFill>
              <a:round/>
            </a:ln>
            <a:effectLst/>
          </c:spPr>
          <c:marker>
            <c:symbol val="none"/>
          </c:marker>
          <c:cat>
            <c:numRef>
              <c:f>Graph51!$A$2:$A$38</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Graph51!$H$2:$H$38</c:f>
              <c:numCache>
                <c:formatCode>General</c:formatCode>
                <c:ptCount val="37"/>
                <c:pt idx="0">
                  <c:v>0.65178488465125972</c:v>
                </c:pt>
                <c:pt idx="1">
                  <c:v>0.60070613969252284</c:v>
                </c:pt>
                <c:pt idx="2">
                  <c:v>0.55216759450238406</c:v>
                </c:pt>
                <c:pt idx="3">
                  <c:v>0.5087000385002941</c:v>
                </c:pt>
                <c:pt idx="4">
                  <c:v>0.46933862857326081</c:v>
                </c:pt>
                <c:pt idx="5">
                  <c:v>0.43691203616978269</c:v>
                </c:pt>
                <c:pt idx="6">
                  <c:v>0.4097291987379974</c:v>
                </c:pt>
                <c:pt idx="7">
                  <c:v>0.38346052424010202</c:v>
                </c:pt>
                <c:pt idx="8">
                  <c:v>0.35758374564464929</c:v>
                </c:pt>
                <c:pt idx="9">
                  <c:v>0.33302139341629361</c:v>
                </c:pt>
                <c:pt idx="10">
                  <c:v>0.3074553380978341</c:v>
                </c:pt>
                <c:pt idx="11">
                  <c:v>0.27865493101046318</c:v>
                </c:pt>
                <c:pt idx="12">
                  <c:v>0.2447237617512649</c:v>
                </c:pt>
                <c:pt idx="13">
                  <c:v>0.20434591394802601</c:v>
                </c:pt>
                <c:pt idx="14">
                  <c:v>0.1612082658193342</c:v>
                </c:pt>
                <c:pt idx="15">
                  <c:v>0.1178222537112983</c:v>
                </c:pt>
                <c:pt idx="16">
                  <c:v>7.7208316525455831E-2</c:v>
                </c:pt>
                <c:pt idx="17">
                  <c:v>4.5113452825613062E-2</c:v>
                </c:pt>
                <c:pt idx="18">
                  <c:v>2.5281950366380999E-2</c:v>
                </c:pt>
                <c:pt idx="19">
                  <c:v>8.5717252367615484E-3</c:v>
                </c:pt>
                <c:pt idx="20">
                  <c:v>-1.0035363347602719E-2</c:v>
                </c:pt>
                <c:pt idx="21">
                  <c:v>-2.7865633862794191E-2</c:v>
                </c:pt>
                <c:pt idx="22">
                  <c:v>-4.7271621878964103E-2</c:v>
                </c:pt>
                <c:pt idx="23">
                  <c:v>-6.8896793831357772E-2</c:v>
                </c:pt>
                <c:pt idx="24">
                  <c:v>-8.392399161086668E-2</c:v>
                </c:pt>
                <c:pt idx="25">
                  <c:v>-8.6500567286929134E-2</c:v>
                </c:pt>
                <c:pt idx="26">
                  <c:v>-8.025131384074681E-2</c:v>
                </c:pt>
                <c:pt idx="27">
                  <c:v>-6.5502428920269432E-2</c:v>
                </c:pt>
                <c:pt idx="28">
                  <c:v>-4.7681173106714637E-2</c:v>
                </c:pt>
                <c:pt idx="29">
                  <c:v>-2.8249014314052329E-2</c:v>
                </c:pt>
                <c:pt idx="30">
                  <c:v>-1.089706791948164E-2</c:v>
                </c:pt>
                <c:pt idx="31">
                  <c:v>1.052275589147933E-3</c:v>
                </c:pt>
                <c:pt idx="32">
                  <c:v>4.0357020603346864E-3</c:v>
                </c:pt>
                <c:pt idx="33">
                  <c:v>5.4016061053769084E-3</c:v>
                </c:pt>
                <c:pt idx="34">
                  <c:v>2.949402444781962E-4</c:v>
                </c:pt>
                <c:pt idx="35">
                  <c:v>-4.1709510141736284E-3</c:v>
                </c:pt>
                <c:pt idx="36">
                  <c:v>-1.016757445337004E-2</c:v>
                </c:pt>
              </c:numCache>
            </c:numRef>
          </c:val>
          <c:smooth val="0"/>
          <c:extLst xmlns:c16r2="http://schemas.microsoft.com/office/drawing/2015/06/chart">
            <c:ext xmlns:c16="http://schemas.microsoft.com/office/drawing/2014/chart" uri="{C3380CC4-5D6E-409C-BE32-E72D297353CC}">
              <c16:uniqueId val="{00000006-EFA0-4A59-8E00-9A7939BF0684}"/>
            </c:ext>
          </c:extLst>
        </c:ser>
        <c:dLbls>
          <c:showLegendKey val="0"/>
          <c:showVal val="0"/>
          <c:showCatName val="0"/>
          <c:showSerName val="0"/>
          <c:showPercent val="0"/>
          <c:showBubbleSize val="0"/>
        </c:dLbls>
        <c:marker val="1"/>
        <c:smooth val="0"/>
        <c:axId val="149113856"/>
        <c:axId val="149115648"/>
      </c:lineChart>
      <c:catAx>
        <c:axId val="14911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115648"/>
        <c:crosses val="autoZero"/>
        <c:auto val="1"/>
        <c:lblAlgn val="ctr"/>
        <c:lblOffset val="100"/>
        <c:noMultiLvlLbl val="0"/>
      </c:catAx>
      <c:valAx>
        <c:axId val="149115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113856"/>
        <c:crosses val="autoZero"/>
        <c:crossBetween val="between"/>
      </c:valAx>
      <c:spPr>
        <a:noFill/>
        <a:ln>
          <a:noFill/>
        </a:ln>
        <a:effectLst/>
      </c:spPr>
    </c:plotArea>
    <c:legend>
      <c:legendPos val="t"/>
      <c:layout>
        <c:manualLayout>
          <c:xMode val="edge"/>
          <c:yMode val="edge"/>
          <c:x val="4.0151356080489961E-2"/>
          <c:y val="2.7777777777777776E-2"/>
          <c:w val="0.91691951006124239"/>
          <c:h val="0.185958916593759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51644259506194E-2"/>
          <c:y val="2.1982205829334932E-2"/>
          <c:w val="0.89403929649113589"/>
          <c:h val="0.54287596182034847"/>
        </c:manualLayout>
      </c:layout>
      <c:barChart>
        <c:barDir val="col"/>
        <c:grouping val="stacked"/>
        <c:varyColors val="0"/>
        <c:ser>
          <c:idx val="0"/>
          <c:order val="0"/>
          <c:tx>
            <c:strRef>
              <c:f>Graph8!$B$4</c:f>
              <c:strCache>
                <c:ptCount val="1"/>
                <c:pt idx="0">
                  <c:v>Computer hardware</c:v>
                </c:pt>
              </c:strCache>
            </c:strRef>
          </c:tx>
          <c:spPr>
            <a:solidFill>
              <a:srgbClr val="00B0F0"/>
            </a:solidFill>
          </c:spPr>
          <c:invertIfNegative val="0"/>
          <c:cat>
            <c:multiLvlStrRef>
              <c:f>Graph8!$C$2:$N$3</c:f>
              <c:multiLvlStrCache>
                <c:ptCount val="12"/>
                <c:lvl>
                  <c:pt idx="0">
                    <c:v>United States</c:v>
                  </c:pt>
                  <c:pt idx="1">
                    <c:v>Euro area</c:v>
                  </c:pt>
                  <c:pt idx="2">
                    <c:v>United Kingdom</c:v>
                  </c:pt>
                  <c:pt idx="3">
                    <c:v>Canada</c:v>
                  </c:pt>
                  <c:pt idx="4">
                    <c:v>United States</c:v>
                  </c:pt>
                  <c:pt idx="5">
                    <c:v>Euro area</c:v>
                  </c:pt>
                  <c:pt idx="6">
                    <c:v>United Kingdom</c:v>
                  </c:pt>
                  <c:pt idx="7">
                    <c:v>Canada</c:v>
                  </c:pt>
                  <c:pt idx="8">
                    <c:v>United States</c:v>
                  </c:pt>
                  <c:pt idx="9">
                    <c:v>Euro area</c:v>
                  </c:pt>
                  <c:pt idx="10">
                    <c:v>United Kingdom</c:v>
                  </c:pt>
                  <c:pt idx="11">
                    <c:v>Canada</c:v>
                  </c:pt>
                </c:lvl>
                <c:lvl>
                  <c:pt idx="0">
                    <c:v>1974-1995</c:v>
                  </c:pt>
                  <c:pt idx="4">
                    <c:v>1995-2004</c:v>
                  </c:pt>
                  <c:pt idx="8">
                    <c:v>2004-2015</c:v>
                  </c:pt>
                </c:lvl>
              </c:multiLvlStrCache>
            </c:multiLvlStrRef>
          </c:cat>
          <c:val>
            <c:numRef>
              <c:f>Graph8!$C$4:$N$4</c:f>
              <c:numCache>
                <c:formatCode>General</c:formatCode>
                <c:ptCount val="12"/>
                <c:pt idx="0">
                  <c:v>0.16822316477682656</c:v>
                </c:pt>
                <c:pt idx="1">
                  <c:v>0.14661334034112461</c:v>
                </c:pt>
                <c:pt idx="2">
                  <c:v>0.12850322493118865</c:v>
                </c:pt>
                <c:pt idx="3">
                  <c:v>0.15473273082434411</c:v>
                </c:pt>
                <c:pt idx="4">
                  <c:v>0.24561928580769263</c:v>
                </c:pt>
                <c:pt idx="5">
                  <c:v>0.14162376615926489</c:v>
                </c:pt>
                <c:pt idx="6">
                  <c:v>0.17950682903186857</c:v>
                </c:pt>
                <c:pt idx="7">
                  <c:v>0.22909801008180994</c:v>
                </c:pt>
                <c:pt idx="8">
                  <c:v>5.6545697597971303E-2</c:v>
                </c:pt>
                <c:pt idx="9">
                  <c:v>4.2881887563394179E-2</c:v>
                </c:pt>
                <c:pt idx="10">
                  <c:v>3.8389264616706005E-2</c:v>
                </c:pt>
                <c:pt idx="11">
                  <c:v>7.0138677153716883E-2</c:v>
                </c:pt>
              </c:numCache>
            </c:numRef>
          </c:val>
          <c:extLst xmlns:c16r2="http://schemas.microsoft.com/office/drawing/2015/06/chart">
            <c:ext xmlns:c16="http://schemas.microsoft.com/office/drawing/2014/chart" uri="{C3380CC4-5D6E-409C-BE32-E72D297353CC}">
              <c16:uniqueId val="{00000000-423B-497C-98D1-DFAF62C7350D}"/>
            </c:ext>
          </c:extLst>
        </c:ser>
        <c:ser>
          <c:idx val="1"/>
          <c:order val="1"/>
          <c:tx>
            <c:strRef>
              <c:f>Graph8!$B$5</c:f>
              <c:strCache>
                <c:ptCount val="1"/>
                <c:pt idx="0">
                  <c:v>Software</c:v>
                </c:pt>
              </c:strCache>
            </c:strRef>
          </c:tx>
          <c:spPr>
            <a:solidFill>
              <a:srgbClr val="FF6600"/>
            </a:solidFill>
          </c:spPr>
          <c:invertIfNegative val="0"/>
          <c:cat>
            <c:multiLvlStrRef>
              <c:f>Graph8!$C$2:$N$3</c:f>
              <c:multiLvlStrCache>
                <c:ptCount val="12"/>
                <c:lvl>
                  <c:pt idx="0">
                    <c:v>United States</c:v>
                  </c:pt>
                  <c:pt idx="1">
                    <c:v>Euro area</c:v>
                  </c:pt>
                  <c:pt idx="2">
                    <c:v>United Kingdom</c:v>
                  </c:pt>
                  <c:pt idx="3">
                    <c:v>Canada</c:v>
                  </c:pt>
                  <c:pt idx="4">
                    <c:v>United States</c:v>
                  </c:pt>
                  <c:pt idx="5">
                    <c:v>Euro area</c:v>
                  </c:pt>
                  <c:pt idx="6">
                    <c:v>United Kingdom</c:v>
                  </c:pt>
                  <c:pt idx="7">
                    <c:v>Canada</c:v>
                  </c:pt>
                  <c:pt idx="8">
                    <c:v>United States</c:v>
                  </c:pt>
                  <c:pt idx="9">
                    <c:v>Euro area</c:v>
                  </c:pt>
                  <c:pt idx="10">
                    <c:v>United Kingdom</c:v>
                  </c:pt>
                  <c:pt idx="11">
                    <c:v>Canada</c:v>
                  </c:pt>
                </c:lvl>
                <c:lvl>
                  <c:pt idx="0">
                    <c:v>1974-1995</c:v>
                  </c:pt>
                  <c:pt idx="4">
                    <c:v>1995-2004</c:v>
                  </c:pt>
                  <c:pt idx="8">
                    <c:v>2004-2015</c:v>
                  </c:pt>
                </c:lvl>
              </c:multiLvlStrCache>
            </c:multiLvlStrRef>
          </c:cat>
          <c:val>
            <c:numRef>
              <c:f>Graph8!$C$5:$N$5</c:f>
              <c:numCache>
                <c:formatCode>General</c:formatCode>
                <c:ptCount val="12"/>
                <c:pt idx="0">
                  <c:v>9.3037640248807396E-2</c:v>
                </c:pt>
                <c:pt idx="1">
                  <c:v>7.1730291947789654E-2</c:v>
                </c:pt>
                <c:pt idx="2">
                  <c:v>0.1156732065367896</c:v>
                </c:pt>
                <c:pt idx="3">
                  <c:v>6.7613795705369822E-2</c:v>
                </c:pt>
                <c:pt idx="4">
                  <c:v>0.16797368515278399</c:v>
                </c:pt>
                <c:pt idx="5">
                  <c:v>8.482149494860837E-2</c:v>
                </c:pt>
                <c:pt idx="6">
                  <c:v>0.17220996266751487</c:v>
                </c:pt>
                <c:pt idx="7">
                  <c:v>8.6192896002168631E-2</c:v>
                </c:pt>
                <c:pt idx="8">
                  <c:v>8.381312734172458E-2</c:v>
                </c:pt>
                <c:pt idx="9">
                  <c:v>6.3794920550097126E-2</c:v>
                </c:pt>
                <c:pt idx="10">
                  <c:v>5.2539042808001861E-2</c:v>
                </c:pt>
                <c:pt idx="11">
                  <c:v>5.1004791890985154E-2</c:v>
                </c:pt>
              </c:numCache>
            </c:numRef>
          </c:val>
          <c:extLst xmlns:c16r2="http://schemas.microsoft.com/office/drawing/2015/06/chart">
            <c:ext xmlns:c16="http://schemas.microsoft.com/office/drawing/2014/chart" uri="{C3380CC4-5D6E-409C-BE32-E72D297353CC}">
              <c16:uniqueId val="{00000001-423B-497C-98D1-DFAF62C7350D}"/>
            </c:ext>
          </c:extLst>
        </c:ser>
        <c:ser>
          <c:idx val="2"/>
          <c:order val="2"/>
          <c:tx>
            <c:strRef>
              <c:f>Graph8!$B$6</c:f>
              <c:strCache>
                <c:ptCount val="1"/>
                <c:pt idx="0">
                  <c:v>Communications equipment</c:v>
                </c:pt>
              </c:strCache>
            </c:strRef>
          </c:tx>
          <c:spPr>
            <a:solidFill>
              <a:srgbClr val="000080"/>
            </a:solidFill>
          </c:spPr>
          <c:invertIfNegative val="0"/>
          <c:cat>
            <c:multiLvlStrRef>
              <c:f>Graph8!$C$2:$N$3</c:f>
              <c:multiLvlStrCache>
                <c:ptCount val="12"/>
                <c:lvl>
                  <c:pt idx="0">
                    <c:v>United States</c:v>
                  </c:pt>
                  <c:pt idx="1">
                    <c:v>Euro area</c:v>
                  </c:pt>
                  <c:pt idx="2">
                    <c:v>United Kingdom</c:v>
                  </c:pt>
                  <c:pt idx="3">
                    <c:v>Canada</c:v>
                  </c:pt>
                  <c:pt idx="4">
                    <c:v>United States</c:v>
                  </c:pt>
                  <c:pt idx="5">
                    <c:v>Euro area</c:v>
                  </c:pt>
                  <c:pt idx="6">
                    <c:v>United Kingdom</c:v>
                  </c:pt>
                  <c:pt idx="7">
                    <c:v>Canada</c:v>
                  </c:pt>
                  <c:pt idx="8">
                    <c:v>United States</c:v>
                  </c:pt>
                  <c:pt idx="9">
                    <c:v>Euro area</c:v>
                  </c:pt>
                  <c:pt idx="10">
                    <c:v>United Kingdom</c:v>
                  </c:pt>
                  <c:pt idx="11">
                    <c:v>Canada</c:v>
                  </c:pt>
                </c:lvl>
                <c:lvl>
                  <c:pt idx="0">
                    <c:v>1974-1995</c:v>
                  </c:pt>
                  <c:pt idx="4">
                    <c:v>1995-2004</c:v>
                  </c:pt>
                  <c:pt idx="8">
                    <c:v>2004-2015</c:v>
                  </c:pt>
                </c:lvl>
              </c:multiLvlStrCache>
            </c:multiLvlStrRef>
          </c:cat>
          <c:val>
            <c:numRef>
              <c:f>Graph8!$C$6:$N$6</c:f>
              <c:numCache>
                <c:formatCode>General</c:formatCode>
                <c:ptCount val="12"/>
                <c:pt idx="0">
                  <c:v>3.8208289820880842E-2</c:v>
                </c:pt>
                <c:pt idx="1">
                  <c:v>3.1938605864630265E-2</c:v>
                </c:pt>
                <c:pt idx="2">
                  <c:v>5.8327331199104658E-3</c:v>
                </c:pt>
                <c:pt idx="3">
                  <c:v>3.4958342516660967E-2</c:v>
                </c:pt>
                <c:pt idx="4">
                  <c:v>6.885040765384734E-2</c:v>
                </c:pt>
                <c:pt idx="5">
                  <c:v>3.0936218746226835E-2</c:v>
                </c:pt>
                <c:pt idx="6">
                  <c:v>1.1895782758047861E-2</c:v>
                </c:pt>
                <c:pt idx="7">
                  <c:v>4.5755879147362413E-2</c:v>
                </c:pt>
                <c:pt idx="8">
                  <c:v>1.8067592097967804E-2</c:v>
                </c:pt>
                <c:pt idx="9">
                  <c:v>9.3887929813980028E-3</c:v>
                </c:pt>
                <c:pt idx="10">
                  <c:v>2.3239915651074861E-3</c:v>
                </c:pt>
                <c:pt idx="11">
                  <c:v>6.3723559821587845E-3</c:v>
                </c:pt>
              </c:numCache>
            </c:numRef>
          </c:val>
          <c:extLst xmlns:c16r2="http://schemas.microsoft.com/office/drawing/2015/06/chart">
            <c:ext xmlns:c16="http://schemas.microsoft.com/office/drawing/2014/chart" uri="{C3380CC4-5D6E-409C-BE32-E72D297353CC}">
              <c16:uniqueId val="{00000002-423B-497C-98D1-DFAF62C7350D}"/>
            </c:ext>
          </c:extLst>
        </c:ser>
        <c:dLbls>
          <c:showLegendKey val="0"/>
          <c:showVal val="0"/>
          <c:showCatName val="0"/>
          <c:showSerName val="0"/>
          <c:showPercent val="0"/>
          <c:showBubbleSize val="0"/>
        </c:dLbls>
        <c:gapWidth val="150"/>
        <c:overlap val="100"/>
        <c:axId val="67336064"/>
        <c:axId val="67337600"/>
      </c:barChart>
      <c:catAx>
        <c:axId val="67336064"/>
        <c:scaling>
          <c:orientation val="minMax"/>
        </c:scaling>
        <c:delete val="0"/>
        <c:axPos val="b"/>
        <c:numFmt formatCode="General" sourceLinked="0"/>
        <c:majorTickMark val="out"/>
        <c:minorTickMark val="none"/>
        <c:tickLblPos val="nextTo"/>
        <c:txPr>
          <a:bodyPr/>
          <a:lstStyle/>
          <a:p>
            <a:pPr>
              <a:defRPr sz="1000"/>
            </a:pPr>
            <a:endParaRPr lang="fr-FR"/>
          </a:p>
        </c:txPr>
        <c:crossAx val="67337600"/>
        <c:crosses val="autoZero"/>
        <c:auto val="1"/>
        <c:lblAlgn val="ctr"/>
        <c:lblOffset val="100"/>
        <c:noMultiLvlLbl val="0"/>
      </c:catAx>
      <c:valAx>
        <c:axId val="67337600"/>
        <c:scaling>
          <c:orientation val="minMax"/>
          <c:max val="0.5"/>
        </c:scaling>
        <c:delete val="0"/>
        <c:axPos val="l"/>
        <c:majorGridlines>
          <c:spPr>
            <a:ln w="3175">
              <a:solidFill>
                <a:srgbClr val="969696"/>
              </a:solidFill>
              <a:prstDash val="solid"/>
            </a:ln>
          </c:spPr>
        </c:majorGridlines>
        <c:numFmt formatCode="General" sourceLinked="1"/>
        <c:majorTickMark val="out"/>
        <c:minorTickMark val="none"/>
        <c:tickLblPos val="nextTo"/>
        <c:crossAx val="67336064"/>
        <c:crosses val="autoZero"/>
        <c:crossBetween val="between"/>
        <c:majorUnit val="0.1"/>
      </c:valAx>
      <c:spPr>
        <a:ln>
          <a:solidFill>
            <a:schemeClr val="tx1">
              <a:tint val="75000"/>
              <a:shade val="95000"/>
              <a:satMod val="105000"/>
            </a:schemeClr>
          </a:solidFill>
        </a:ln>
      </c:spPr>
    </c:plotArea>
    <c:legend>
      <c:legendPos val="b"/>
      <c:layout>
        <c:manualLayout>
          <c:xMode val="edge"/>
          <c:yMode val="edge"/>
          <c:x val="4.999991879175119E-2"/>
          <c:y val="0.92803747164023087"/>
          <c:w val="0.89999998195372244"/>
          <c:h val="7.1962528359769129E-2"/>
        </c:manualLayout>
      </c:layout>
      <c:overlay val="0"/>
      <c:txPr>
        <a:bodyPr/>
        <a:lstStyle/>
        <a:p>
          <a:pPr>
            <a:defRPr sz="11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75626365090014E-2"/>
          <c:y val="2.1465965870480278E-2"/>
          <c:w val="0.8886743977630599"/>
          <c:h val="0.73486854884122521"/>
        </c:manualLayout>
      </c:layout>
      <c:lineChart>
        <c:grouping val="standard"/>
        <c:varyColors val="0"/>
        <c:ser>
          <c:idx val="0"/>
          <c:order val="0"/>
          <c:tx>
            <c:strRef>
              <c:f>Graph9!$B$3</c:f>
              <c:strCache>
                <c:ptCount val="1"/>
                <c:pt idx="0">
                  <c:v>United States</c:v>
                </c:pt>
              </c:strCache>
            </c:strRef>
          </c:tx>
          <c:spPr>
            <a:ln>
              <a:solidFill>
                <a:srgbClr val="00B0F0"/>
              </a:solidFill>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Graph9!$B$4:$B$49</c:f>
              <c:numCache>
                <c:formatCode>General</c:formatCode>
                <c:ptCount val="46"/>
                <c:pt idx="0">
                  <c:v>4.3154731892622173</c:v>
                </c:pt>
                <c:pt idx="1">
                  <c:v>4.310280407479099</c:v>
                </c:pt>
                <c:pt idx="2">
                  <c:v>4.3171993910415738</c:v>
                </c:pt>
                <c:pt idx="3">
                  <c:v>4.4146978067803175</c:v>
                </c:pt>
                <c:pt idx="4">
                  <c:v>4.6801539027458805</c:v>
                </c:pt>
                <c:pt idx="5">
                  <c:v>4.9719745753152322</c:v>
                </c:pt>
                <c:pt idx="6">
                  <c:v>4.9425112122777648</c:v>
                </c:pt>
                <c:pt idx="7">
                  <c:v>4.9447338429423882</c:v>
                </c:pt>
                <c:pt idx="8">
                  <c:v>4.9667203400253177</c:v>
                </c:pt>
                <c:pt idx="9">
                  <c:v>5.293390129258654</c:v>
                </c:pt>
                <c:pt idx="10">
                  <c:v>5.8630555488756997</c:v>
                </c:pt>
                <c:pt idx="11">
                  <c:v>6.3249994896203612</c:v>
                </c:pt>
                <c:pt idx="12">
                  <c:v>7.0070608022336378</c:v>
                </c:pt>
                <c:pt idx="13">
                  <c:v>7.2259228003387328</c:v>
                </c:pt>
                <c:pt idx="14">
                  <c:v>7.4096974427086666</c:v>
                </c:pt>
                <c:pt idx="15">
                  <c:v>7.7343590322549405</c:v>
                </c:pt>
                <c:pt idx="16">
                  <c:v>8.0394212780195922</c:v>
                </c:pt>
                <c:pt idx="17">
                  <c:v>8.2709345029125423</c:v>
                </c:pt>
                <c:pt idx="18">
                  <c:v>8.4628207383022698</c:v>
                </c:pt>
                <c:pt idx="19">
                  <c:v>8.626616154717814</c:v>
                </c:pt>
                <c:pt idx="20">
                  <c:v>8.7453404381023798</c:v>
                </c:pt>
                <c:pt idx="21">
                  <c:v>9.0180233583958795</c:v>
                </c:pt>
                <c:pt idx="22">
                  <c:v>8.903733185607976</c:v>
                </c:pt>
                <c:pt idx="23">
                  <c:v>9.0312282156517885</c:v>
                </c:pt>
                <c:pt idx="24">
                  <c:v>9.0729522748976166</c:v>
                </c:pt>
                <c:pt idx="25">
                  <c:v>9.3992716984843394</c:v>
                </c:pt>
                <c:pt idx="26">
                  <c:v>9.5589574518260907</c:v>
                </c:pt>
                <c:pt idx="27">
                  <c:v>9.9381911321060716</c:v>
                </c:pt>
                <c:pt idx="28">
                  <c:v>10.278907153224788</c:v>
                </c:pt>
                <c:pt idx="29">
                  <c:v>10.972425263290353</c:v>
                </c:pt>
                <c:pt idx="30">
                  <c:v>11.99081404489438</c:v>
                </c:pt>
                <c:pt idx="31">
                  <c:v>12.341031843356703</c:v>
                </c:pt>
                <c:pt idx="32">
                  <c:v>12.119560150500831</c:v>
                </c:pt>
                <c:pt idx="33">
                  <c:v>11.670842378222533</c:v>
                </c:pt>
                <c:pt idx="34">
                  <c:v>11.27671974175308</c:v>
                </c:pt>
                <c:pt idx="35">
                  <c:v>10.98143468922666</c:v>
                </c:pt>
                <c:pt idx="36">
                  <c:v>10.925508957753774</c:v>
                </c:pt>
                <c:pt idx="37">
                  <c:v>11.073544915549416</c:v>
                </c:pt>
                <c:pt idx="38">
                  <c:v>11.34246447538081</c:v>
                </c:pt>
                <c:pt idx="39">
                  <c:v>11.688353939624365</c:v>
                </c:pt>
                <c:pt idx="40">
                  <c:v>11.472337489533192</c:v>
                </c:pt>
                <c:pt idx="41">
                  <c:v>11.360081545693509</c:v>
                </c:pt>
                <c:pt idx="42">
                  <c:v>11.189795339589978</c:v>
                </c:pt>
                <c:pt idx="43">
                  <c:v>11.131966061927681</c:v>
                </c:pt>
                <c:pt idx="44">
                  <c:v>10.969891704029818</c:v>
                </c:pt>
                <c:pt idx="45">
                  <c:v>10.877423617223775</c:v>
                </c:pt>
              </c:numCache>
            </c:numRef>
          </c:val>
          <c:smooth val="0"/>
          <c:extLst xmlns:c16r2="http://schemas.microsoft.com/office/drawing/2015/06/chart">
            <c:ext xmlns:c16="http://schemas.microsoft.com/office/drawing/2014/chart" uri="{C3380CC4-5D6E-409C-BE32-E72D297353CC}">
              <c16:uniqueId val="{00000000-921E-4057-8B48-C61C13C7B266}"/>
            </c:ext>
          </c:extLst>
        </c:ser>
        <c:ser>
          <c:idx val="1"/>
          <c:order val="1"/>
          <c:tx>
            <c:strRef>
              <c:f>Graph9!$C$3</c:f>
              <c:strCache>
                <c:ptCount val="1"/>
                <c:pt idx="0">
                  <c:v>Euro area</c:v>
                </c:pt>
              </c:strCache>
            </c:strRef>
          </c:tx>
          <c:spPr>
            <a:ln>
              <a:solidFill>
                <a:srgbClr val="000080"/>
              </a:solidFill>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Graph9!$C$4:$C$49</c:f>
              <c:numCache>
                <c:formatCode>General</c:formatCode>
                <c:ptCount val="46"/>
                <c:pt idx="0">
                  <c:v>4.1593282443534934</c:v>
                </c:pt>
                <c:pt idx="1">
                  <c:v>4.0750416819140822</c:v>
                </c:pt>
                <c:pt idx="2">
                  <c:v>4.0410359363558079</c:v>
                </c:pt>
                <c:pt idx="3">
                  <c:v>4.0408845631913239</c:v>
                </c:pt>
                <c:pt idx="4">
                  <c:v>4.0653557197181938</c:v>
                </c:pt>
                <c:pt idx="5">
                  <c:v>4.1107662619951997</c:v>
                </c:pt>
                <c:pt idx="6">
                  <c:v>4.1057289632049434</c:v>
                </c:pt>
                <c:pt idx="7">
                  <c:v>4.1903630176579529</c:v>
                </c:pt>
                <c:pt idx="8">
                  <c:v>4.1329526518030022</c:v>
                </c:pt>
                <c:pt idx="9">
                  <c:v>4.1621062279763752</c:v>
                </c:pt>
                <c:pt idx="10">
                  <c:v>4.3338373127983321</c:v>
                </c:pt>
                <c:pt idx="11">
                  <c:v>4.3736355499856954</c:v>
                </c:pt>
                <c:pt idx="12">
                  <c:v>4.3544733574728083</c:v>
                </c:pt>
                <c:pt idx="13">
                  <c:v>4.3180602657927096</c:v>
                </c:pt>
                <c:pt idx="14">
                  <c:v>4.1875845040925066</c:v>
                </c:pt>
                <c:pt idx="15">
                  <c:v>4.297084717161451</c:v>
                </c:pt>
                <c:pt idx="16">
                  <c:v>4.1675869749062366</c:v>
                </c:pt>
                <c:pt idx="17">
                  <c:v>4.1170731445267981</c:v>
                </c:pt>
                <c:pt idx="18">
                  <c:v>4.0558523879112229</c:v>
                </c:pt>
                <c:pt idx="19">
                  <c:v>4.1075114853468087</c:v>
                </c:pt>
                <c:pt idx="20">
                  <c:v>4.2561768282362271</c:v>
                </c:pt>
                <c:pt idx="21">
                  <c:v>4.5023093103430849</c:v>
                </c:pt>
                <c:pt idx="22">
                  <c:v>4.7316939604934998</c:v>
                </c:pt>
                <c:pt idx="23">
                  <c:v>4.8965750243667623</c:v>
                </c:pt>
                <c:pt idx="24">
                  <c:v>5.1247225883288863</c:v>
                </c:pt>
                <c:pt idx="25">
                  <c:v>5.4901982199610018</c:v>
                </c:pt>
                <c:pt idx="26">
                  <c:v>5.8877960382305261</c:v>
                </c:pt>
                <c:pt idx="27">
                  <c:v>6.3175346007546693</c:v>
                </c:pt>
                <c:pt idx="28">
                  <c:v>6.6907095308611924</c:v>
                </c:pt>
                <c:pt idx="29">
                  <c:v>6.9405537783554196</c:v>
                </c:pt>
                <c:pt idx="30">
                  <c:v>7.1129632696093665</c:v>
                </c:pt>
                <c:pt idx="31">
                  <c:v>7.2886977909742106</c:v>
                </c:pt>
                <c:pt idx="32">
                  <c:v>7.2313728342286012</c:v>
                </c:pt>
                <c:pt idx="33">
                  <c:v>7.2592194379430248</c:v>
                </c:pt>
                <c:pt idx="34">
                  <c:v>7.0630746551204995</c:v>
                </c:pt>
                <c:pt idx="35">
                  <c:v>6.9174812783322981</c:v>
                </c:pt>
                <c:pt idx="36">
                  <c:v>6.9067327966932934</c:v>
                </c:pt>
                <c:pt idx="37">
                  <c:v>6.9267589866819437</c:v>
                </c:pt>
                <c:pt idx="38">
                  <c:v>7.062439269051592</c:v>
                </c:pt>
                <c:pt idx="39">
                  <c:v>7.4100703867169218</c:v>
                </c:pt>
                <c:pt idx="40">
                  <c:v>7.8363164376422656</c:v>
                </c:pt>
                <c:pt idx="41">
                  <c:v>8.058080141118614</c:v>
                </c:pt>
                <c:pt idx="42">
                  <c:v>8.0935172879139365</c:v>
                </c:pt>
                <c:pt idx="43">
                  <c:v>7.9458074223400104</c:v>
                </c:pt>
                <c:pt idx="44">
                  <c:v>7.7029964259800758</c:v>
                </c:pt>
                <c:pt idx="45">
                  <c:v>7.6298334116898463</c:v>
                </c:pt>
              </c:numCache>
            </c:numRef>
          </c:val>
          <c:smooth val="0"/>
          <c:extLst xmlns:c16r2="http://schemas.microsoft.com/office/drawing/2015/06/chart">
            <c:ext xmlns:c16="http://schemas.microsoft.com/office/drawing/2014/chart" uri="{C3380CC4-5D6E-409C-BE32-E72D297353CC}">
              <c16:uniqueId val="{00000001-921E-4057-8B48-C61C13C7B266}"/>
            </c:ext>
          </c:extLst>
        </c:ser>
        <c:ser>
          <c:idx val="2"/>
          <c:order val="2"/>
          <c:tx>
            <c:strRef>
              <c:f>Graph9!$D$3</c:f>
              <c:strCache>
                <c:ptCount val="1"/>
                <c:pt idx="0">
                  <c:v>United Kingdom</c:v>
                </c:pt>
              </c:strCache>
            </c:strRef>
          </c:tx>
          <c:spPr>
            <a:ln>
              <a:solidFill>
                <a:srgbClr val="BE73AF"/>
              </a:solidFill>
              <a:prstDash val="solid"/>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Graph9!$D$4:$D$49</c:f>
              <c:numCache>
                <c:formatCode>General</c:formatCode>
                <c:ptCount val="46"/>
                <c:pt idx="0">
                  <c:v>1.6258934543552694</c:v>
                </c:pt>
                <c:pt idx="1">
                  <c:v>1.6301144256635602</c:v>
                </c:pt>
                <c:pt idx="2">
                  <c:v>1.620358867424164</c:v>
                </c:pt>
                <c:pt idx="3">
                  <c:v>1.6857951064809091</c:v>
                </c:pt>
                <c:pt idx="4">
                  <c:v>1.7152944339808474</c:v>
                </c:pt>
                <c:pt idx="5">
                  <c:v>1.7717281064394259</c:v>
                </c:pt>
                <c:pt idx="6">
                  <c:v>1.8443764080130483</c:v>
                </c:pt>
                <c:pt idx="7">
                  <c:v>1.9176820284891232</c:v>
                </c:pt>
                <c:pt idx="8">
                  <c:v>1.8901703681252422</c:v>
                </c:pt>
                <c:pt idx="9">
                  <c:v>2.1771267981395157</c:v>
                </c:pt>
                <c:pt idx="10">
                  <c:v>2.3999062678304139</c:v>
                </c:pt>
                <c:pt idx="11">
                  <c:v>2.6437828420706655</c:v>
                </c:pt>
                <c:pt idx="12">
                  <c:v>2.9490533861370962</c:v>
                </c:pt>
                <c:pt idx="13">
                  <c:v>3.1492576847066771</c:v>
                </c:pt>
                <c:pt idx="14">
                  <c:v>3.2912605435455577</c:v>
                </c:pt>
                <c:pt idx="15">
                  <c:v>3.4601350563703068</c:v>
                </c:pt>
                <c:pt idx="16">
                  <c:v>3.8789292266034656</c:v>
                </c:pt>
                <c:pt idx="17">
                  <c:v>4.2757295164254989</c:v>
                </c:pt>
                <c:pt idx="18">
                  <c:v>4.6851474019016992</c:v>
                </c:pt>
                <c:pt idx="19">
                  <c:v>5.1720613135601141</c:v>
                </c:pt>
                <c:pt idx="20">
                  <c:v>5.5642992912101779</c:v>
                </c:pt>
                <c:pt idx="21">
                  <c:v>5.858451652784237</c:v>
                </c:pt>
                <c:pt idx="22">
                  <c:v>5.5584230949288234</c:v>
                </c:pt>
                <c:pt idx="23">
                  <c:v>5.5598568168925766</c:v>
                </c:pt>
                <c:pt idx="24">
                  <c:v>5.7348996455033809</c:v>
                </c:pt>
                <c:pt idx="25">
                  <c:v>6.251547796438647</c:v>
                </c:pt>
                <c:pt idx="26">
                  <c:v>6.5949801446688845</c:v>
                </c:pt>
                <c:pt idx="27">
                  <c:v>6.7942491808551928</c:v>
                </c:pt>
                <c:pt idx="28">
                  <c:v>6.97971883504961</c:v>
                </c:pt>
                <c:pt idx="29">
                  <c:v>7.3092072105251056</c:v>
                </c:pt>
                <c:pt idx="30">
                  <c:v>7.6533529699053791</c:v>
                </c:pt>
                <c:pt idx="31">
                  <c:v>7.9517704879445832</c:v>
                </c:pt>
                <c:pt idx="32">
                  <c:v>7.7934609902866114</c:v>
                </c:pt>
                <c:pt idx="33">
                  <c:v>7.4632035119878983</c:v>
                </c:pt>
                <c:pt idx="34">
                  <c:v>7.191731293474513</c:v>
                </c:pt>
                <c:pt idx="35">
                  <c:v>6.9626665855290026</c:v>
                </c:pt>
                <c:pt idx="36">
                  <c:v>6.8441097595683758</c:v>
                </c:pt>
                <c:pt idx="37">
                  <c:v>6.7244181730924293</c:v>
                </c:pt>
                <c:pt idx="38">
                  <c:v>6.9199434726047881</c:v>
                </c:pt>
                <c:pt idx="39">
                  <c:v>7.1164805212251796</c:v>
                </c:pt>
                <c:pt idx="40">
                  <c:v>6.9510338340661786</c:v>
                </c:pt>
                <c:pt idx="41">
                  <c:v>6.9354636575726936</c:v>
                </c:pt>
                <c:pt idx="42">
                  <c:v>7.1203444203491202</c:v>
                </c:pt>
                <c:pt idx="43">
                  <c:v>7.2157216089667759</c:v>
                </c:pt>
                <c:pt idx="44">
                  <c:v>7.1130127822887665</c:v>
                </c:pt>
                <c:pt idx="45">
                  <c:v>7.3199899601378169</c:v>
                </c:pt>
              </c:numCache>
            </c:numRef>
          </c:val>
          <c:smooth val="0"/>
          <c:extLst xmlns:c16r2="http://schemas.microsoft.com/office/drawing/2015/06/chart">
            <c:ext xmlns:c16="http://schemas.microsoft.com/office/drawing/2014/chart" uri="{C3380CC4-5D6E-409C-BE32-E72D297353CC}">
              <c16:uniqueId val="{00000002-921E-4057-8B48-C61C13C7B266}"/>
            </c:ext>
          </c:extLst>
        </c:ser>
        <c:ser>
          <c:idx val="3"/>
          <c:order val="3"/>
          <c:tx>
            <c:strRef>
              <c:f>Graph9!$E$3</c:f>
              <c:strCache>
                <c:ptCount val="1"/>
                <c:pt idx="0">
                  <c:v>Canada</c:v>
                </c:pt>
              </c:strCache>
            </c:strRef>
          </c:tx>
          <c:spPr>
            <a:ln>
              <a:solidFill>
                <a:srgbClr val="FF6600"/>
              </a:solidFill>
              <a:prstDash val="solid"/>
            </a:ln>
          </c:spPr>
          <c:marker>
            <c:symbol val="none"/>
          </c:marker>
          <c:cat>
            <c:numRef>
              <c:f>Graph9!$A$4:$A$49</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Graph9!$E$4:$E$49</c:f>
              <c:numCache>
                <c:formatCode>General</c:formatCode>
                <c:ptCount val="46"/>
                <c:pt idx="0">
                  <c:v>4.5057319258251551</c:v>
                </c:pt>
                <c:pt idx="1">
                  <c:v>4.5024631416702574</c:v>
                </c:pt>
                <c:pt idx="2">
                  <c:v>4.6746948726661595</c:v>
                </c:pt>
                <c:pt idx="3">
                  <c:v>5.0017811669508232</c:v>
                </c:pt>
                <c:pt idx="4">
                  <c:v>5.2520603258043419</c:v>
                </c:pt>
                <c:pt idx="5">
                  <c:v>5.679891792870678</c:v>
                </c:pt>
                <c:pt idx="6">
                  <c:v>5.9185403135135077</c:v>
                </c:pt>
                <c:pt idx="7">
                  <c:v>6.0138459474545733</c:v>
                </c:pt>
                <c:pt idx="8">
                  <c:v>5.9514571786635768</c:v>
                </c:pt>
                <c:pt idx="9">
                  <c:v>6.020481934805014</c:v>
                </c:pt>
                <c:pt idx="10">
                  <c:v>6.0030964844889922</c:v>
                </c:pt>
                <c:pt idx="11">
                  <c:v>6.2208684962079799</c:v>
                </c:pt>
                <c:pt idx="12">
                  <c:v>6.6680882108615736</c:v>
                </c:pt>
                <c:pt idx="13">
                  <c:v>6.7156351837253077</c:v>
                </c:pt>
                <c:pt idx="14">
                  <c:v>6.5199754774308687</c:v>
                </c:pt>
                <c:pt idx="15">
                  <c:v>6.4678633962857859</c:v>
                </c:pt>
                <c:pt idx="16">
                  <c:v>6.6315238885171945</c:v>
                </c:pt>
                <c:pt idx="17">
                  <c:v>6.8189283636923141</c:v>
                </c:pt>
                <c:pt idx="18">
                  <c:v>7.0032882731400443</c:v>
                </c:pt>
                <c:pt idx="19">
                  <c:v>7.206792675159396</c:v>
                </c:pt>
                <c:pt idx="20">
                  <c:v>7.4881467532771762</c:v>
                </c:pt>
                <c:pt idx="21">
                  <c:v>7.8718397290056359</c:v>
                </c:pt>
                <c:pt idx="22">
                  <c:v>7.9295294545303836</c:v>
                </c:pt>
                <c:pt idx="23">
                  <c:v>7.9687548471021374</c:v>
                </c:pt>
                <c:pt idx="24">
                  <c:v>7.937287677591601</c:v>
                </c:pt>
                <c:pt idx="25">
                  <c:v>8.0031673453441297</c:v>
                </c:pt>
                <c:pt idx="26">
                  <c:v>8.1267784199107425</c:v>
                </c:pt>
                <c:pt idx="27">
                  <c:v>8.3249278589851592</c:v>
                </c:pt>
                <c:pt idx="28">
                  <c:v>8.6158210572041973</c:v>
                </c:pt>
                <c:pt idx="29">
                  <c:v>8.9456151605331975</c:v>
                </c:pt>
                <c:pt idx="30">
                  <c:v>9.2647318134385213</c:v>
                </c:pt>
                <c:pt idx="31">
                  <c:v>9.506570827177443</c:v>
                </c:pt>
                <c:pt idx="32">
                  <c:v>9.3788620675829328</c:v>
                </c:pt>
                <c:pt idx="33">
                  <c:v>9.2000094497339155</c:v>
                </c:pt>
                <c:pt idx="34">
                  <c:v>9.0586830984348019</c:v>
                </c:pt>
                <c:pt idx="35">
                  <c:v>8.9780887693748976</c:v>
                </c:pt>
                <c:pt idx="36">
                  <c:v>8.9977061031048677</c:v>
                </c:pt>
                <c:pt idx="37">
                  <c:v>9.0515065702173381</c:v>
                </c:pt>
                <c:pt idx="38">
                  <c:v>9.1388986173636724</c:v>
                </c:pt>
                <c:pt idx="39">
                  <c:v>9.4850886452595766</c:v>
                </c:pt>
                <c:pt idx="40">
                  <c:v>9.186158860221795</c:v>
                </c:pt>
                <c:pt idx="41">
                  <c:v>8.8067036745046323</c:v>
                </c:pt>
                <c:pt idx="42">
                  <c:v>8.6018998005201048</c:v>
                </c:pt>
                <c:pt idx="43">
                  <c:v>8.3123545902271889</c:v>
                </c:pt>
                <c:pt idx="44">
                  <c:v>7.8285716643577388</c:v>
                </c:pt>
                <c:pt idx="45">
                  <c:v>7.8980973200083069</c:v>
                </c:pt>
              </c:numCache>
            </c:numRef>
          </c:val>
          <c:smooth val="0"/>
          <c:extLst xmlns:c16r2="http://schemas.microsoft.com/office/drawing/2015/06/chart">
            <c:ext xmlns:c16="http://schemas.microsoft.com/office/drawing/2014/chart" uri="{C3380CC4-5D6E-409C-BE32-E72D297353CC}">
              <c16:uniqueId val="{00000003-921E-4057-8B48-C61C13C7B266}"/>
            </c:ext>
          </c:extLst>
        </c:ser>
        <c:dLbls>
          <c:showLegendKey val="0"/>
          <c:showVal val="0"/>
          <c:showCatName val="0"/>
          <c:showSerName val="0"/>
          <c:showPercent val="0"/>
          <c:showBubbleSize val="0"/>
        </c:dLbls>
        <c:marker val="1"/>
        <c:smooth val="0"/>
        <c:axId val="81185792"/>
        <c:axId val="81187584"/>
      </c:lineChart>
      <c:catAx>
        <c:axId val="81185792"/>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fr-FR"/>
          </a:p>
        </c:txPr>
        <c:crossAx val="81187584"/>
        <c:crosses val="autoZero"/>
        <c:auto val="1"/>
        <c:lblAlgn val="ctr"/>
        <c:lblOffset val="100"/>
        <c:noMultiLvlLbl val="0"/>
      </c:catAx>
      <c:valAx>
        <c:axId val="81187584"/>
        <c:scaling>
          <c:orientation val="minMax"/>
        </c:scaling>
        <c:delete val="0"/>
        <c:axPos val="l"/>
        <c:majorGridlines>
          <c:spPr>
            <a:ln w="3175">
              <a:solidFill>
                <a:srgbClr val="969696"/>
              </a:solidFill>
              <a:prstDash val="solid"/>
            </a:ln>
          </c:spPr>
        </c:majorGridlines>
        <c:numFmt formatCode="General" sourceLinked="1"/>
        <c:majorTickMark val="out"/>
        <c:minorTickMark val="none"/>
        <c:tickLblPos val="nextTo"/>
        <c:txPr>
          <a:bodyPr/>
          <a:lstStyle/>
          <a:p>
            <a:pPr>
              <a:defRPr sz="1050">
                <a:latin typeface="Arial" panose="020B0604020202020204" pitchFamily="34" charset="0"/>
                <a:cs typeface="Arial" panose="020B0604020202020204" pitchFamily="34" charset="0"/>
              </a:defRPr>
            </a:pPr>
            <a:endParaRPr lang="fr-FR"/>
          </a:p>
        </c:txPr>
        <c:crossAx val="81185792"/>
        <c:crosses val="autoZero"/>
        <c:crossBetween val="between"/>
      </c:valAx>
      <c:spPr>
        <a:ln w="6350">
          <a:solidFill>
            <a:srgbClr val="808080"/>
          </a:solidFill>
        </a:ln>
      </c:spPr>
    </c:plotArea>
    <c:legend>
      <c:legendPos val="b"/>
      <c:layout>
        <c:manualLayout>
          <c:xMode val="edge"/>
          <c:yMode val="edge"/>
          <c:x val="4.9999915929791285E-2"/>
          <c:y val="0.88919058962673325"/>
          <c:w val="0.86369848387785608"/>
          <c:h val="9.6169463722615658E-2"/>
        </c:manualLayout>
      </c:layout>
      <c:overlay val="0"/>
      <c:txPr>
        <a:bodyPr/>
        <a:lstStyle/>
        <a:p>
          <a:pPr>
            <a:defRPr sz="12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48.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74.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76.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80.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82.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87.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88.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89.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90.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92.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94.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95.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96.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97.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98.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99.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100.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101.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102.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103.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104.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105.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06.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08.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6.xml"/></Relationships>
</file>

<file path=xl/chartsheets/sheet1.xml><?xml version="1.0" encoding="utf-8"?>
<chartsheet xmlns="http://schemas.openxmlformats.org/spreadsheetml/2006/main" xmlns:r="http://schemas.openxmlformats.org/officeDocument/2006/relationships">
  <sheetPr codeName="Graph2">
    <tabColor rgb="FF92D050"/>
  </sheetPr>
  <sheetViews>
    <sheetView zoomScale="70"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codeName="Graph23">
    <tabColor rgb="FF92D050"/>
  </sheetPr>
  <sheetViews>
    <sheetView zoomScale="75"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codeName="Graph38">
    <tabColor rgb="FF92D050"/>
  </sheetPr>
  <sheetViews>
    <sheetView zoomScale="70"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codeName="Graph39">
    <tabColor rgb="FF92D050"/>
  </sheetPr>
  <sheetViews>
    <sheetView zoomScale="40"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codeName="Graph3">
    <tabColor rgb="FF92D050"/>
  </sheetPr>
  <sheetViews>
    <sheetView zoomScale="85"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8.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codeName="Graph5">
    <tabColor rgb="FF92D050"/>
  </sheetPr>
  <sheetViews>
    <sheetView zoomScale="40"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2.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8.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Graph7">
    <tabColor rgb="FF92D050"/>
  </sheetPr>
  <sheetViews>
    <sheetView zoomScale="70" workbookViewId="0"/>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sheetPr/>
  <sheetViews>
    <sheetView zoomScale="89" workbookViewId="0" zoomToFit="1"/>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44.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45.xml><?xml version="1.0" encoding="utf-8"?>
<chartsheet xmlns="http://schemas.openxmlformats.org/spreadsheetml/2006/main" xmlns:r="http://schemas.openxmlformats.org/officeDocument/2006/relationships">
  <sheetPr/>
  <sheetViews>
    <sheetView zoomScale="84" workbookViewId="0" zoomToFit="1"/>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47.xml><?xml version="1.0" encoding="utf-8"?>
<chartsheet xmlns="http://schemas.openxmlformats.org/spreadsheetml/2006/main" xmlns:r="http://schemas.openxmlformats.org/officeDocument/2006/relationships">
  <sheetPr/>
  <sheetViews>
    <sheetView zoomScale="84" workbookViewId="0" zoomToFit="1"/>
  </sheetViews>
  <pageMargins left="0.7" right="0.7" top="0.75" bottom="0.75" header="0.3" footer="0.3"/>
  <drawing r:id="rId1"/>
</chartsheet>
</file>

<file path=xl/chartsheets/sheet48.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49.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codeName="Graph9">
    <tabColor rgb="FF92D050"/>
  </sheetPr>
  <sheetViews>
    <sheetView zoomScale="85" workbookViewId="0"/>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sheetPr/>
  <sheetViews>
    <sheetView zoomScale="84" workbookViewId="0" zoomToFit="1"/>
  </sheetViews>
  <pageMargins left="0.7" right="0.7" top="0.75" bottom="0.75" header="0.3" footer="0.3"/>
  <drawing r:id="rId1"/>
</chartsheet>
</file>

<file path=xl/chartsheets/sheet51.xml><?xml version="1.0" encoding="utf-8"?>
<chartsheet xmlns="http://schemas.openxmlformats.org/spreadsheetml/2006/main" xmlns:r="http://schemas.openxmlformats.org/officeDocument/2006/relationships">
  <sheetPr/>
  <sheetViews>
    <sheetView zoomScale="84" workbookViewId="0" zoomToFit="1"/>
  </sheetViews>
  <pageMargins left="0.7" right="0.7" top="0.75" bottom="0.75" header="0.3" footer="0.3"/>
  <drawing r:id="rId1"/>
</chartsheet>
</file>

<file path=xl/chartsheets/sheet52.xml><?xml version="1.0" encoding="utf-8"?>
<chartsheet xmlns="http://schemas.openxmlformats.org/spreadsheetml/2006/main" xmlns:r="http://schemas.openxmlformats.org/officeDocument/2006/relationships">
  <sheetPr/>
  <sheetViews>
    <sheetView zoomScale="84" workbookViewId="0" zoomToFit="1"/>
  </sheetViews>
  <pageMargins left="0.7" right="0.7" top="0.75" bottom="0.75" header="0.3" footer="0.3"/>
  <drawing r:id="rId1"/>
</chartsheet>
</file>

<file path=xl/chartsheets/sheet53.xml><?xml version="1.0" encoding="utf-8"?>
<chartsheet xmlns="http://schemas.openxmlformats.org/spreadsheetml/2006/main" xmlns:r="http://schemas.openxmlformats.org/officeDocument/2006/relationships">
  <sheetPr/>
  <sheetViews>
    <sheetView zoomScale="84" workbookViewId="0" zoomToFit="1"/>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codeName="Graph12">
    <tabColor rgb="FF92D050"/>
  </sheetPr>
  <sheetViews>
    <sheetView zoomScale="75"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codeName="Graph13">
    <tabColor rgb="FF92D050"/>
  </sheetPr>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Graph19"/>
  <sheetViews>
    <sheetView zoomScale="7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codeName="Graph21">
    <tabColor rgb="FF92D050"/>
  </sheetPr>
  <sheetViews>
    <sheetView zoomScale="7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07.xml.rels><?xml version="1.0" encoding="UTF-8" standalone="yes"?>
<Relationships xmlns="http://schemas.openxmlformats.org/package/2006/relationships"><Relationship Id="rId1" Type="http://schemas.openxmlformats.org/officeDocument/2006/relationships/image" Target="../media/image65.emf"/></Relationships>
</file>

<file path=xl/drawings/_rels/drawing108.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66.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1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11.xml.rels><?xml version="1.0" encoding="UTF-8" standalone="yes"?>
<Relationships xmlns="http://schemas.openxmlformats.org/package/2006/relationships"><Relationship Id="rId2" Type="http://schemas.openxmlformats.org/officeDocument/2006/relationships/image" Target="../media/image67.emf"/><Relationship Id="rId1" Type="http://schemas.openxmlformats.org/officeDocument/2006/relationships/chart" Target="../charts/chart7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1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13.emf"/></Relationships>
</file>

<file path=xl/drawings/_rels/drawing2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15.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drawing31.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3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drawing36.x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chart" Target="../charts/chart24.xml"/><Relationship Id="rId7" Type="http://schemas.openxmlformats.org/officeDocument/2006/relationships/image" Target="../media/image26.emf"/><Relationship Id="rId12" Type="http://schemas.openxmlformats.org/officeDocument/2006/relationships/image" Target="../media/image31.emf"/><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30.emf"/><Relationship Id="rId5" Type="http://schemas.openxmlformats.org/officeDocument/2006/relationships/chart" Target="../charts/chart26.xml"/><Relationship Id="rId10" Type="http://schemas.openxmlformats.org/officeDocument/2006/relationships/image" Target="../media/image29.emf"/><Relationship Id="rId4" Type="http://schemas.openxmlformats.org/officeDocument/2006/relationships/chart" Target="../charts/chart25.xml"/><Relationship Id="rId9" Type="http://schemas.openxmlformats.org/officeDocument/2006/relationships/image" Target="../media/image28.emf"/></Relationships>
</file>

<file path=xl/drawings/_rels/drawing37.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image" Target="../media/image35.emf"/></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image" Target="../media/image36.emf"/></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image" Target="../media/image37.emf"/></Relationships>
</file>

<file path=xl/drawings/_rels/drawing4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image" Target="../media/image38.emf"/></Relationships>
</file>

<file path=xl/drawings/_rels/drawing4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1" Type="http://schemas.openxmlformats.org/officeDocument/2006/relationships/image" Target="../media/image39.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5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1.xml.rels><?xml version="1.0" encoding="UTF-8" standalone="yes"?>
<Relationships xmlns="http://schemas.openxmlformats.org/package/2006/relationships"><Relationship Id="rId1" Type="http://schemas.openxmlformats.org/officeDocument/2006/relationships/image" Target="../media/image40.emf"/></Relationships>
</file>

<file path=xl/drawings/_rels/drawing5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3.xml.rels><?xml version="1.0" encoding="UTF-8" standalone="yes"?>
<Relationships xmlns="http://schemas.openxmlformats.org/package/2006/relationships"><Relationship Id="rId1" Type="http://schemas.openxmlformats.org/officeDocument/2006/relationships/image" Target="../media/image41.emf"/></Relationships>
</file>

<file path=xl/drawings/_rels/drawing5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42.emf"/></Relationships>
</file>

<file path=xl/drawings/_rels/drawing5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8.xml.rels><?xml version="1.0" encoding="UTF-8" standalone="yes"?>
<Relationships xmlns="http://schemas.openxmlformats.org/package/2006/relationships"><Relationship Id="rId1" Type="http://schemas.openxmlformats.org/officeDocument/2006/relationships/image" Target="../media/image43.emf"/></Relationships>
</file>

<file path=xl/drawings/_rels/drawing5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4.emf"/></Relationships>
</file>

<file path=xl/drawings/_rels/drawing6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2.xml.rels><?xml version="1.0" encoding="UTF-8" standalone="yes"?>
<Relationships xmlns="http://schemas.openxmlformats.org/package/2006/relationships"><Relationship Id="rId1" Type="http://schemas.openxmlformats.org/officeDocument/2006/relationships/image" Target="../media/image45.emf"/></Relationships>
</file>

<file path=xl/drawings/_rels/drawing6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6.emf"/></Relationships>
</file>

<file path=xl/drawings/_rels/drawing6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6.xml.rels><?xml version="1.0" encoding="UTF-8" standalone="yes"?>
<Relationships xmlns="http://schemas.openxmlformats.org/package/2006/relationships"><Relationship Id="rId1" Type="http://schemas.openxmlformats.org/officeDocument/2006/relationships/image" Target="../media/image47.emf"/></Relationships>
</file>

<file path=xl/drawings/_rels/drawing6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8.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chart" Target="../charts/chart44.xml"/></Relationships>
</file>

<file path=xl/drawings/_rels/drawing69.xml.rels><?xml version="1.0" encoding="UTF-8" standalone="yes"?>
<Relationships xmlns="http://schemas.openxmlformats.org/package/2006/relationships"><Relationship Id="rId1" Type="http://schemas.openxmlformats.org/officeDocument/2006/relationships/image" Target="../media/image49.emf"/></Relationships>
</file>

<file path=xl/drawings/_rels/drawing7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1.xml.rels><?xml version="1.0" encoding="UTF-8" standalone="yes"?>
<Relationships xmlns="http://schemas.openxmlformats.org/package/2006/relationships"><Relationship Id="rId1" Type="http://schemas.openxmlformats.org/officeDocument/2006/relationships/image" Target="../media/image50.emf"/></Relationships>
</file>

<file path=xl/drawings/_rels/drawing7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3.x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emf"/><Relationship Id="rId1" Type="http://schemas.openxmlformats.org/officeDocument/2006/relationships/image" Target="../media/image51.emf"/></Relationships>
</file>

<file path=xl/drawings/_rels/drawing7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7.xml.rels><?xml version="1.0" encoding="UTF-8" standalone="yes"?>
<Relationships xmlns="http://schemas.openxmlformats.org/package/2006/relationships"><Relationship Id="rId1" Type="http://schemas.openxmlformats.org/officeDocument/2006/relationships/image" Target="../media/image54.emf"/></Relationships>
</file>

<file path=xl/drawings/_rels/drawing7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9.xml.rels><?xml version="1.0" encoding="UTF-8" standalone="yes"?>
<Relationships xmlns="http://schemas.openxmlformats.org/package/2006/relationships"><Relationship Id="rId1" Type="http://schemas.openxmlformats.org/officeDocument/2006/relationships/image" Target="../media/image55.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8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81.xml.rels><?xml version="1.0" encoding="UTF-8" standalone="yes"?>
<Relationships xmlns="http://schemas.openxmlformats.org/package/2006/relationships"><Relationship Id="rId2" Type="http://schemas.openxmlformats.org/officeDocument/2006/relationships/image" Target="../media/image57.emf"/><Relationship Id="rId1" Type="http://schemas.openxmlformats.org/officeDocument/2006/relationships/image" Target="../media/image56.emf"/></Relationships>
</file>

<file path=xl/drawings/_rels/drawing8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84.xml.rels><?xml version="1.0" encoding="UTF-8" standalone="yes"?>
<Relationships xmlns="http://schemas.openxmlformats.org/package/2006/relationships"><Relationship Id="rId1" Type="http://schemas.openxmlformats.org/officeDocument/2006/relationships/image" Target="../media/image58.emf"/></Relationships>
</file>

<file path=xl/drawings/_rels/drawing8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6.xml.rels><?xml version="1.0" encoding="UTF-8" standalone="yes"?>
<Relationships xmlns="http://schemas.openxmlformats.org/package/2006/relationships"><Relationship Id="rId3" Type="http://schemas.openxmlformats.org/officeDocument/2006/relationships/image" Target="../media/image61.emf"/><Relationship Id="rId2" Type="http://schemas.openxmlformats.org/officeDocument/2006/relationships/image" Target="../media/image60.emf"/><Relationship Id="rId1" Type="http://schemas.openxmlformats.org/officeDocument/2006/relationships/image" Target="../media/image59.emf"/><Relationship Id="rId4" Type="http://schemas.openxmlformats.org/officeDocument/2006/relationships/image" Target="../media/image62.emf"/></Relationships>
</file>

<file path=xl/drawings/_rels/drawing8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91.xml.rels><?xml version="1.0" encoding="UTF-8" standalone="yes"?>
<Relationships xmlns="http://schemas.openxmlformats.org/package/2006/relationships"><Relationship Id="rId1" Type="http://schemas.openxmlformats.org/officeDocument/2006/relationships/image" Target="../media/image63.emf"/></Relationships>
</file>

<file path=xl/drawings/_rels/drawing9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93.xml.rels><?xml version="1.0" encoding="UTF-8" standalone="yes"?>
<Relationships xmlns="http://schemas.openxmlformats.org/package/2006/relationships"><Relationship Id="rId1" Type="http://schemas.openxmlformats.org/officeDocument/2006/relationships/image" Target="../media/image64.emf"/></Relationships>
</file>

<file path=xl/drawings/_rels/drawing9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10</xdr:row>
      <xdr:rowOff>0</xdr:rowOff>
    </xdr:from>
    <xdr:to>
      <xdr:col>14</xdr:col>
      <xdr:colOff>38100</xdr:colOff>
      <xdr:row>36</xdr:row>
      <xdr:rowOff>57150</xdr:rowOff>
    </xdr:to>
    <xdr:pic>
      <xdr:nvPicPr>
        <xdr:cNvPr id="3" name="Image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0" y="1905000"/>
          <a:ext cx="7658100"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0.18755</cdr:x>
      <cdr:y>0.2235</cdr:y>
    </cdr:from>
    <cdr:to>
      <cdr:x>0.50684</cdr:x>
      <cdr:y>0.29032</cdr:y>
    </cdr:to>
    <cdr:sp macro="" textlink="">
      <cdr:nvSpPr>
        <cdr:cNvPr id="3" name="ZoneTexte 2"/>
        <cdr:cNvSpPr txBox="1"/>
      </cdr:nvSpPr>
      <cdr:spPr>
        <a:xfrm xmlns:a="http://schemas.openxmlformats.org/drawingml/2006/main">
          <a:off x="1745337" y="1358429"/>
          <a:ext cx="2971240" cy="406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b="1">
              <a:solidFill>
                <a:srgbClr val="F59100"/>
              </a:solidFill>
              <a:latin typeface="Arial" panose="020B0604020202020204" pitchFamily="34" charset="0"/>
              <a:cs typeface="Arial" panose="020B0604020202020204" pitchFamily="34" charset="0"/>
            </a:rPr>
            <a:t>1985-2000</a:t>
          </a:r>
          <a:r>
            <a:rPr lang="fr-FR" sz="1400" b="1" baseline="0">
              <a:solidFill>
                <a:srgbClr val="F59100"/>
              </a:solidFill>
              <a:latin typeface="Arial" panose="020B0604020202020204" pitchFamily="34" charset="0"/>
              <a:cs typeface="Arial" panose="020B0604020202020204" pitchFamily="34" charset="0"/>
            </a:rPr>
            <a:t> : 1.2%</a:t>
          </a:r>
          <a:endParaRPr lang="fr-FR" sz="1400" b="1">
            <a:solidFill>
              <a:srgbClr val="F591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0.37965</cdr:x>
      <cdr:y>0.4831</cdr:y>
    </cdr:from>
    <cdr:to>
      <cdr:x>0.69895</cdr:x>
      <cdr:y>0.54992</cdr:y>
    </cdr:to>
    <cdr:sp macro="" textlink="">
      <cdr:nvSpPr>
        <cdr:cNvPr id="4" name="ZoneTexte 1"/>
        <cdr:cNvSpPr txBox="1"/>
      </cdr:nvSpPr>
      <cdr:spPr>
        <a:xfrm xmlns:a="http://schemas.openxmlformats.org/drawingml/2006/main">
          <a:off x="3532903" y="2936189"/>
          <a:ext cx="2971334" cy="4061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F59100"/>
              </a:solidFill>
              <a:latin typeface="Arial" panose="020B0604020202020204" pitchFamily="34" charset="0"/>
              <a:cs typeface="Arial" panose="020B0604020202020204" pitchFamily="34" charset="0"/>
            </a:rPr>
            <a:t>2000-2007</a:t>
          </a:r>
          <a:r>
            <a:rPr lang="fr-FR" sz="1400" b="1" baseline="0">
              <a:solidFill>
                <a:srgbClr val="F59100"/>
              </a:solidFill>
              <a:latin typeface="Arial" panose="020B0604020202020204" pitchFamily="34" charset="0"/>
              <a:cs typeface="Arial" panose="020B0604020202020204" pitchFamily="34" charset="0"/>
            </a:rPr>
            <a:t> : 0.7%</a:t>
          </a:r>
          <a:endParaRPr lang="fr-FR" sz="1400" b="1">
            <a:solidFill>
              <a:srgbClr val="F591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0.68071</cdr:x>
      <cdr:y>0.71389</cdr:y>
    </cdr:from>
    <cdr:to>
      <cdr:x>1</cdr:x>
      <cdr:y>0.77027</cdr:y>
    </cdr:to>
    <cdr:sp macro="" textlink="">
      <cdr:nvSpPr>
        <cdr:cNvPr id="5" name="ZoneTexte 1"/>
        <cdr:cNvSpPr txBox="1"/>
      </cdr:nvSpPr>
      <cdr:spPr>
        <a:xfrm xmlns:a="http://schemas.openxmlformats.org/drawingml/2006/main">
          <a:off x="6329318" y="4333537"/>
          <a:ext cx="2968794" cy="342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F59100"/>
              </a:solidFill>
              <a:latin typeface="Arial" panose="020B0604020202020204" pitchFamily="34" charset="0"/>
              <a:cs typeface="Arial" panose="020B0604020202020204" pitchFamily="34" charset="0"/>
            </a:rPr>
            <a:t>2007-2012</a:t>
          </a:r>
          <a:r>
            <a:rPr lang="fr-FR" sz="1400" b="1" baseline="0">
              <a:solidFill>
                <a:srgbClr val="F59100"/>
              </a:solidFill>
              <a:latin typeface="Arial" panose="020B0604020202020204" pitchFamily="34" charset="0"/>
              <a:cs typeface="Arial" panose="020B0604020202020204" pitchFamily="34" charset="0"/>
            </a:rPr>
            <a:t> : −0.4%</a:t>
          </a:r>
          <a:endParaRPr lang="fr-FR" sz="1400" b="1">
            <a:solidFill>
              <a:srgbClr val="F591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0.7796</cdr:x>
      <cdr:y>0.40643</cdr:y>
    </cdr:from>
    <cdr:to>
      <cdr:x>1</cdr:x>
      <cdr:y>0.47126</cdr:y>
    </cdr:to>
    <cdr:sp macro="" textlink="">
      <cdr:nvSpPr>
        <cdr:cNvPr id="6" name="ZoneTexte 1"/>
        <cdr:cNvSpPr txBox="1"/>
      </cdr:nvSpPr>
      <cdr:spPr>
        <a:xfrm xmlns:a="http://schemas.openxmlformats.org/drawingml/2006/main">
          <a:off x="5435601" y="2730500"/>
          <a:ext cx="1536699" cy="4355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solidFill>
                <a:srgbClr val="F59100"/>
              </a:solidFill>
              <a:latin typeface="Arial" panose="020B0604020202020204" pitchFamily="34" charset="0"/>
              <a:cs typeface="Arial" panose="020B0604020202020204" pitchFamily="34" charset="0"/>
            </a:rPr>
            <a:t>2012- 2017</a:t>
          </a:r>
          <a:r>
            <a:rPr lang="fr-FR" sz="1400" b="1" baseline="0">
              <a:solidFill>
                <a:srgbClr val="F59100"/>
              </a:solidFill>
              <a:latin typeface="Arial" panose="020B0604020202020204" pitchFamily="34" charset="0"/>
              <a:cs typeface="Arial" panose="020B0604020202020204" pitchFamily="34" charset="0"/>
            </a:rPr>
            <a:t> : 0.4%</a:t>
          </a:r>
          <a:endParaRPr lang="fr-FR" sz="1400" b="1">
            <a:solidFill>
              <a:srgbClr val="F59100"/>
            </a:solidFill>
            <a:latin typeface="Arial" panose="020B0604020202020204" pitchFamily="34" charset="0"/>
            <a:cs typeface="Arial" panose="020B0604020202020204" pitchFamily="34" charset="0"/>
          </a:endParaRPr>
        </a:p>
      </cdr:txBody>
    </cdr:sp>
  </cdr:relSizeAnchor>
</c:userShapes>
</file>

<file path=xl/drawings/drawing100.xml><?xml version="1.0" encoding="utf-8"?>
<xdr:wsDr xmlns:xdr="http://schemas.openxmlformats.org/drawingml/2006/spreadsheetDrawing" xmlns:a="http://schemas.openxmlformats.org/drawingml/2006/main">
  <xdr:absoluteAnchor>
    <xdr:pos x="0" y="0"/>
    <xdr:ext cx="9309554" cy="6077857"/>
    <xdr:graphicFrame macro="">
      <xdr:nvGraphicFramePr>
        <xdr:cNvPr id="2" name="Graphique 1">
          <a:extLst>
            <a:ext uri="{FF2B5EF4-FFF2-40B4-BE49-F238E27FC236}">
              <a16:creationId xmlns:a16="http://schemas.microsoft.com/office/drawing/2014/main" xmlns="" id="{00000000-0008-0000-5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1.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5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5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xdr:wsDr xmlns:xdr="http://schemas.openxmlformats.org/drawingml/2006/spreadsheetDrawing" xmlns:a="http://schemas.openxmlformats.org/drawingml/2006/main">
  <xdr:absoluteAnchor>
    <xdr:pos x="0" y="0"/>
    <xdr:ext cx="9309554" cy="6077857"/>
    <xdr:graphicFrame macro="">
      <xdr:nvGraphicFramePr>
        <xdr:cNvPr id="2" name="Graphique 1">
          <a:extLst>
            <a:ext uri="{FF2B5EF4-FFF2-40B4-BE49-F238E27FC236}">
              <a16:creationId xmlns:a16="http://schemas.microsoft.com/office/drawing/2014/main" xmlns="" id="{00000000-0008-0000-6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xdr:wsDr xmlns:xdr="http://schemas.openxmlformats.org/drawingml/2006/spreadsheetDrawing" xmlns:a="http://schemas.openxmlformats.org/drawingml/2006/main">
  <xdr:absoluteAnchor>
    <xdr:pos x="0" y="0"/>
    <xdr:ext cx="9309554" cy="6077857"/>
    <xdr:graphicFrame macro="">
      <xdr:nvGraphicFramePr>
        <xdr:cNvPr id="2" name="Graphique 1">
          <a:extLst>
            <a:ext uri="{FF2B5EF4-FFF2-40B4-BE49-F238E27FC236}">
              <a16:creationId xmlns:a16="http://schemas.microsoft.com/office/drawing/2014/main" xmlns="" id="{00000000-0008-0000-6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5.xml><?xml version="1.0" encoding="utf-8"?>
<xdr:wsDr xmlns:xdr="http://schemas.openxmlformats.org/drawingml/2006/spreadsheetDrawing" xmlns:a="http://schemas.openxmlformats.org/drawingml/2006/main">
  <xdr:absoluteAnchor>
    <xdr:pos x="0" y="0"/>
    <xdr:ext cx="9309554" cy="6077857"/>
    <xdr:graphicFrame macro="">
      <xdr:nvGraphicFramePr>
        <xdr:cNvPr id="2" name="Graphique 1">
          <a:extLst>
            <a:ext uri="{FF2B5EF4-FFF2-40B4-BE49-F238E27FC236}">
              <a16:creationId xmlns:a16="http://schemas.microsoft.com/office/drawing/2014/main" xmlns="" id="{00000000-0008-0000-6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xdr:wsDr xmlns:xdr="http://schemas.openxmlformats.org/drawingml/2006/spreadsheetDrawing" xmlns:a="http://schemas.openxmlformats.org/drawingml/2006/main">
  <xdr:absoluteAnchor>
    <xdr:pos x="0" y="0"/>
    <xdr:ext cx="9309554" cy="6077857"/>
    <xdr:graphicFrame macro="">
      <xdr:nvGraphicFramePr>
        <xdr:cNvPr id="2" name="Graphique 1">
          <a:extLst>
            <a:ext uri="{FF2B5EF4-FFF2-40B4-BE49-F238E27FC236}">
              <a16:creationId xmlns:a16="http://schemas.microsoft.com/office/drawing/2014/main" xmlns="" id="{00000000-0008-0000-6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7.xml><?xml version="1.0" encoding="utf-8"?>
<xdr:wsDr xmlns:xdr="http://schemas.openxmlformats.org/drawingml/2006/spreadsheetDrawing" xmlns:a="http://schemas.openxmlformats.org/drawingml/2006/main">
  <xdr:twoCellAnchor editAs="oneCell">
    <xdr:from>
      <xdr:col>1</xdr:col>
      <xdr:colOff>716280</xdr:colOff>
      <xdr:row>25</xdr:row>
      <xdr:rowOff>121920</xdr:rowOff>
    </xdr:from>
    <xdr:to>
      <xdr:col>13</xdr:col>
      <xdr:colOff>480060</xdr:colOff>
      <xdr:row>58</xdr:row>
      <xdr:rowOff>144780</xdr:rowOff>
    </xdr:to>
    <xdr:pic>
      <xdr:nvPicPr>
        <xdr:cNvPr id="2" name="Image 1">
          <a:extLst>
            <a:ext uri="{FF2B5EF4-FFF2-40B4-BE49-F238E27FC236}">
              <a16:creationId xmlns:a16="http://schemas.microsoft.com/office/drawing/2014/main" xmlns="" id="{ED8552FB-131F-4EBF-94F4-060FACEA22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1140" y="4693920"/>
          <a:ext cx="927354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8.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a:extLst>
            <a:ext uri="{FF2B5EF4-FFF2-40B4-BE49-F238E27FC236}">
              <a16:creationId xmlns:a16="http://schemas.microsoft.com/office/drawing/2014/main" xmlns="" id="{00000000-0008-0000-6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11</xdr:col>
      <xdr:colOff>556260</xdr:colOff>
      <xdr:row>46</xdr:row>
      <xdr:rowOff>22860</xdr:rowOff>
    </xdr:to>
    <xdr:pic>
      <xdr:nvPicPr>
        <xdr:cNvPr id="2" name="Image 1">
          <a:extLst>
            <a:ext uri="{FF2B5EF4-FFF2-40B4-BE49-F238E27FC236}">
              <a16:creationId xmlns:a16="http://schemas.microsoft.com/office/drawing/2014/main" xmlns="" id="{4CDEB36E-76A9-4C3C-A4EB-B02E53E4B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77440"/>
          <a:ext cx="927354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21</xdr:col>
      <xdr:colOff>563880</xdr:colOff>
      <xdr:row>35</xdr:row>
      <xdr:rowOff>83820</xdr:rowOff>
    </xdr:to>
    <xdr:pic>
      <xdr:nvPicPr>
        <xdr:cNvPr id="2" name="Image 1">
          <a:extLst>
            <a:ext uri="{FF2B5EF4-FFF2-40B4-BE49-F238E27FC236}">
              <a16:creationId xmlns:a16="http://schemas.microsoft.com/office/drawing/2014/main" xmlns="" id="{3A3A5C9F-6336-45F1-B4F6-0791D4D5F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54864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0.xml><?xml version="1.0" encoding="utf-8"?>
<xdr:wsDr xmlns:xdr="http://schemas.openxmlformats.org/drawingml/2006/spreadsheetDrawing" xmlns:a="http://schemas.openxmlformats.org/drawingml/2006/main">
  <xdr:absoluteAnchor>
    <xdr:pos x="0" y="0"/>
    <xdr:ext cx="9282545" cy="6068291"/>
    <xdr:graphicFrame macro="">
      <xdr:nvGraphicFramePr>
        <xdr:cNvPr id="2" name="Graphique 1">
          <a:extLst>
            <a:ext uri="{FF2B5EF4-FFF2-40B4-BE49-F238E27FC236}">
              <a16:creationId xmlns:a16="http://schemas.microsoft.com/office/drawing/2014/main" xmlns="" id="{00000000-0008-0000-6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1.xml><?xml version="1.0" encoding="utf-8"?>
<xdr:wsDr xmlns:xdr="http://schemas.openxmlformats.org/drawingml/2006/spreadsheetDrawing" xmlns:a="http://schemas.openxmlformats.org/drawingml/2006/main">
  <xdr:twoCellAnchor>
    <xdr:from>
      <xdr:col>4</xdr:col>
      <xdr:colOff>274320</xdr:colOff>
      <xdr:row>7</xdr:row>
      <xdr:rowOff>15240</xdr:rowOff>
    </xdr:from>
    <xdr:to>
      <xdr:col>10</xdr:col>
      <xdr:colOff>693420</xdr:colOff>
      <xdr:row>24</xdr:row>
      <xdr:rowOff>144780</xdr:rowOff>
    </xdr:to>
    <xdr:graphicFrame macro="">
      <xdr:nvGraphicFramePr>
        <xdr:cNvPr id="5" name="Graphique 4">
          <a:extLst>
            <a:ext uri="{FF2B5EF4-FFF2-40B4-BE49-F238E27FC236}">
              <a16:creationId xmlns:a16="http://schemas.microsoft.com/office/drawing/2014/main" xmlns="" id="{FD38B998-C45D-4587-8D93-5B8DCA787D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26</xdr:row>
      <xdr:rowOff>0</xdr:rowOff>
    </xdr:from>
    <xdr:to>
      <xdr:col>15</xdr:col>
      <xdr:colOff>411480</xdr:colOff>
      <xdr:row>43</xdr:row>
      <xdr:rowOff>121920</xdr:rowOff>
    </xdr:to>
    <xdr:pic>
      <xdr:nvPicPr>
        <xdr:cNvPr id="6" name="Image 5">
          <a:extLst>
            <a:ext uri="{FF2B5EF4-FFF2-40B4-BE49-F238E27FC236}">
              <a16:creationId xmlns:a16="http://schemas.microsoft.com/office/drawing/2014/main" xmlns="" id="{A650EAE5-0009-446A-B6FA-8E053EB00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2320" y="4754880"/>
          <a:ext cx="5166360" cy="323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274320</xdr:colOff>
      <xdr:row>7</xdr:row>
      <xdr:rowOff>15240</xdr:rowOff>
    </xdr:from>
    <xdr:to>
      <xdr:col>10</xdr:col>
      <xdr:colOff>91440</xdr:colOff>
      <xdr:row>22</xdr:row>
      <xdr:rowOff>15240</xdr:rowOff>
    </xdr:to>
    <xdr:graphicFrame macro="">
      <xdr:nvGraphicFramePr>
        <xdr:cNvPr id="3" name="Graphique 2">
          <a:extLst>
            <a:ext uri="{FF2B5EF4-FFF2-40B4-BE49-F238E27FC236}">
              <a16:creationId xmlns:a16="http://schemas.microsoft.com/office/drawing/2014/main" xmlns="" id="{854048AF-AF48-4776-BD6B-FCB34DEF31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8</xdr:col>
      <xdr:colOff>228600</xdr:colOff>
      <xdr:row>7</xdr:row>
      <xdr:rowOff>121920</xdr:rowOff>
    </xdr:from>
    <xdr:to>
      <xdr:col>14</xdr:col>
      <xdr:colOff>45720</xdr:colOff>
      <xdr:row>22</xdr:row>
      <xdr:rowOff>121920</xdr:rowOff>
    </xdr:to>
    <xdr:graphicFrame macro="">
      <xdr:nvGraphicFramePr>
        <xdr:cNvPr id="2" name="Graphique 1">
          <a:extLst>
            <a:ext uri="{FF2B5EF4-FFF2-40B4-BE49-F238E27FC236}">
              <a16:creationId xmlns:a16="http://schemas.microsoft.com/office/drawing/2014/main" xmlns="" id="{C9276E0E-CEAD-481A-820B-1FE54DD95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7</xdr:col>
      <xdr:colOff>243840</xdr:colOff>
      <xdr:row>8</xdr:row>
      <xdr:rowOff>175260</xdr:rowOff>
    </xdr:from>
    <xdr:to>
      <xdr:col>13</xdr:col>
      <xdr:colOff>60960</xdr:colOff>
      <xdr:row>23</xdr:row>
      <xdr:rowOff>175260</xdr:rowOff>
    </xdr:to>
    <xdr:graphicFrame macro="">
      <xdr:nvGraphicFramePr>
        <xdr:cNvPr id="3" name="Graphique 2">
          <a:extLst>
            <a:ext uri="{FF2B5EF4-FFF2-40B4-BE49-F238E27FC236}">
              <a16:creationId xmlns:a16="http://schemas.microsoft.com/office/drawing/2014/main" xmlns="" id="{C5A2FE0E-E049-4543-9572-3FBA891C64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10</xdr:col>
      <xdr:colOff>114300</xdr:colOff>
      <xdr:row>7</xdr:row>
      <xdr:rowOff>83820</xdr:rowOff>
    </xdr:from>
    <xdr:to>
      <xdr:col>16</xdr:col>
      <xdr:colOff>754380</xdr:colOff>
      <xdr:row>25</xdr:row>
      <xdr:rowOff>83820</xdr:rowOff>
    </xdr:to>
    <xdr:graphicFrame macro="">
      <xdr:nvGraphicFramePr>
        <xdr:cNvPr id="2" name="Graphique 1">
          <a:extLst>
            <a:ext uri="{FF2B5EF4-FFF2-40B4-BE49-F238E27FC236}">
              <a16:creationId xmlns:a16="http://schemas.microsoft.com/office/drawing/2014/main" xmlns="" id="{77D31F53-2DCD-410F-B3D8-6220B4716E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editAs="oneCell">
    <xdr:from>
      <xdr:col>9</xdr:col>
      <xdr:colOff>247649</xdr:colOff>
      <xdr:row>8</xdr:row>
      <xdr:rowOff>115793</xdr:rowOff>
    </xdr:from>
    <xdr:to>
      <xdr:col>18</xdr:col>
      <xdr:colOff>219880</xdr:colOff>
      <xdr:row>32</xdr:row>
      <xdr:rowOff>4717</xdr:rowOff>
    </xdr:to>
    <xdr:pic>
      <xdr:nvPicPr>
        <xdr:cNvPr id="4" name="Image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a:stretch>
          <a:fillRect/>
        </a:stretch>
      </xdr:blipFill>
      <xdr:spPr>
        <a:xfrm>
          <a:off x="7591424" y="1830293"/>
          <a:ext cx="6830231" cy="4460924"/>
        </a:xfrm>
        <a:prstGeom prst="rect">
          <a:avLst/>
        </a:prstGeom>
      </xdr:spPr>
    </xdr:pic>
    <xdr:clientData/>
  </xdr:twoCellAnchor>
  <xdr:twoCellAnchor editAs="oneCell">
    <xdr:from>
      <xdr:col>18</xdr:col>
      <xdr:colOff>406745</xdr:colOff>
      <xdr:row>9</xdr:row>
      <xdr:rowOff>91439</xdr:rowOff>
    </xdr:from>
    <xdr:to>
      <xdr:col>26</xdr:col>
      <xdr:colOff>326560</xdr:colOff>
      <xdr:row>30</xdr:row>
      <xdr:rowOff>27576</xdr:rowOff>
    </xdr:to>
    <xdr:pic>
      <xdr:nvPicPr>
        <xdr:cNvPr id="5" name="Image 4">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2"/>
        <a:stretch>
          <a:fillRect/>
        </a:stretch>
      </xdr:blipFill>
      <xdr:spPr>
        <a:xfrm>
          <a:off x="15159065" y="1920239"/>
          <a:ext cx="6259655" cy="377661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0" y="0"/>
    <xdr:ext cx="9296400" cy="6075680"/>
    <xdr:graphicFrame macro="">
      <xdr:nvGraphicFramePr>
        <xdr:cNvPr id="2" name="Graphique 1">
          <a:extLst>
            <a:ext uri="{FF2B5EF4-FFF2-40B4-BE49-F238E27FC236}">
              <a16:creationId xmlns:a16="http://schemas.microsoft.com/office/drawing/2014/main" xmlns=""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cdr:x>
      <cdr:y>0</cdr:y>
    </cdr:from>
    <cdr:to>
      <cdr:x>0.21563</cdr:x>
      <cdr:y>0.16299</cdr:y>
    </cdr:to>
    <cdr:sp macro="" textlink="">
      <cdr:nvSpPr>
        <cdr:cNvPr id="2" name="ZoneTexte 1"/>
        <cdr:cNvSpPr txBox="1"/>
      </cdr:nvSpPr>
      <cdr:spPr>
        <a:xfrm xmlns:a="http://schemas.openxmlformats.org/drawingml/2006/main">
          <a:off x="0" y="0"/>
          <a:ext cx="2004583" cy="990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400">
              <a:latin typeface="Arial" panose="020B0604020202020204" pitchFamily="34" charset="0"/>
              <a:cs typeface="Arial" panose="020B0604020202020204" pitchFamily="34" charset="0"/>
            </a:rPr>
            <a:t>k€ per job</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cdr:x>
      <cdr:y>0.00836</cdr:y>
    </cdr:from>
    <cdr:to>
      <cdr:x>0.21563</cdr:x>
      <cdr:y>0.16299</cdr:y>
    </cdr:to>
    <cdr:sp macro="" textlink="">
      <cdr:nvSpPr>
        <cdr:cNvPr id="2" name="ZoneTexte 1"/>
        <cdr:cNvSpPr txBox="1"/>
      </cdr:nvSpPr>
      <cdr:spPr>
        <a:xfrm xmlns:a="http://schemas.openxmlformats.org/drawingml/2006/main">
          <a:off x="0" y="50800"/>
          <a:ext cx="2006600" cy="939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400">
              <a:latin typeface="Arial" panose="020B0604020202020204" pitchFamily="34" charset="0"/>
              <a:cs typeface="Arial" panose="020B0604020202020204" pitchFamily="34" charset="0"/>
            </a:rPr>
            <a:t>In </a:t>
          </a:r>
          <a:r>
            <a:rPr lang="fr-FR" sz="1400" baseline="0">
              <a:latin typeface="Arial" panose="020B0604020202020204" pitchFamily="34" charset="0"/>
              <a:cs typeface="Arial" panose="020B0604020202020204" pitchFamily="34" charset="0"/>
            </a:rPr>
            <a:t>%</a:t>
          </a:r>
          <a:endParaRPr lang="fr-FR" sz="1400">
            <a:latin typeface="Arial" panose="020B0604020202020204" pitchFamily="34" charset="0"/>
            <a:cs typeface="Arial" panose="020B060402020202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435908</xdr:colOff>
      <xdr:row>14</xdr:row>
      <xdr:rowOff>27958</xdr:rowOff>
    </xdr:from>
    <xdr:to>
      <xdr:col>8</xdr:col>
      <xdr:colOff>454958</xdr:colOff>
      <xdr:row>33</xdr:row>
      <xdr:rowOff>35859</xdr:rowOff>
    </xdr:to>
    <xdr:graphicFrame macro="">
      <xdr:nvGraphicFramePr>
        <xdr:cNvPr id="2" name="Graphique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9</xdr:row>
      <xdr:rowOff>0</xdr:rowOff>
    </xdr:from>
    <xdr:to>
      <xdr:col>18</xdr:col>
      <xdr:colOff>777240</xdr:colOff>
      <xdr:row>27</xdr:row>
      <xdr:rowOff>121920</xdr:rowOff>
    </xdr:to>
    <xdr:pic>
      <xdr:nvPicPr>
        <xdr:cNvPr id="3" name="Image 2">
          <a:extLst>
            <a:ext uri="{FF2B5EF4-FFF2-40B4-BE49-F238E27FC236}">
              <a16:creationId xmlns:a16="http://schemas.microsoft.com/office/drawing/2014/main" xmlns="" id="{309AAF35-9A70-4750-9C77-96E28F60F8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09760" y="1645920"/>
          <a:ext cx="553212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8</xdr:row>
      <xdr:rowOff>86677</xdr:rowOff>
    </xdr:from>
    <xdr:to>
      <xdr:col>13</xdr:col>
      <xdr:colOff>400050</xdr:colOff>
      <xdr:row>27</xdr:row>
      <xdr:rowOff>81915</xdr:rowOff>
    </xdr:to>
    <xdr:graphicFrame macro="">
      <xdr:nvGraphicFramePr>
        <xdr:cNvPr id="2" name="Graphique 1">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883921</xdr:colOff>
      <xdr:row>38</xdr:row>
      <xdr:rowOff>91440</xdr:rowOff>
    </xdr:from>
    <xdr:to>
      <xdr:col>9</xdr:col>
      <xdr:colOff>470457</xdr:colOff>
      <xdr:row>64</xdr:row>
      <xdr:rowOff>144780</xdr:rowOff>
    </xdr:to>
    <xdr:pic>
      <xdr:nvPicPr>
        <xdr:cNvPr id="2" name="Image 1">
          <a:extLst>
            <a:ext uri="{FF2B5EF4-FFF2-40B4-BE49-F238E27FC236}">
              <a16:creationId xmlns:a16="http://schemas.microsoft.com/office/drawing/2014/main" xmlns="" id="{12EF31D2-1CE4-4B3C-84CB-2F1A901340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1" y="7284720"/>
          <a:ext cx="7366556" cy="480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548640</xdr:colOff>
      <xdr:row>40</xdr:row>
      <xdr:rowOff>0</xdr:rowOff>
    </xdr:from>
    <xdr:to>
      <xdr:col>21</xdr:col>
      <xdr:colOff>563880</xdr:colOff>
      <xdr:row>65</xdr:row>
      <xdr:rowOff>93279</xdr:rowOff>
    </xdr:to>
    <xdr:pic>
      <xdr:nvPicPr>
        <xdr:cNvPr id="3" name="Image 2">
          <a:extLst>
            <a:ext uri="{FF2B5EF4-FFF2-40B4-BE49-F238E27FC236}">
              <a16:creationId xmlns:a16="http://schemas.microsoft.com/office/drawing/2014/main" xmlns="" id="{7D81FBD9-35DA-445B-B417-9846F7615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7559040"/>
          <a:ext cx="7147560" cy="4665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695325</xdr:colOff>
      <xdr:row>9</xdr:row>
      <xdr:rowOff>157162</xdr:rowOff>
    </xdr:from>
    <xdr:to>
      <xdr:col>11</xdr:col>
      <xdr:colOff>695325</xdr:colOff>
      <xdr:row>24</xdr:row>
      <xdr:rowOff>42862</xdr:rowOff>
    </xdr:to>
    <xdr:graphicFrame macro="">
      <xdr:nvGraphicFramePr>
        <xdr:cNvPr id="3" name="Graphique 2">
          <a:extLst>
            <a:ext uri="{FF2B5EF4-FFF2-40B4-BE49-F238E27FC236}">
              <a16:creationId xmlns:a16="http://schemas.microsoft.com/office/drawing/2014/main" xmlns=""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102053</xdr:colOff>
      <xdr:row>9</xdr:row>
      <xdr:rowOff>161925</xdr:rowOff>
    </xdr:from>
    <xdr:to>
      <xdr:col>19</xdr:col>
      <xdr:colOff>102053</xdr:colOff>
      <xdr:row>24</xdr:row>
      <xdr:rowOff>53068</xdr:rowOff>
    </xdr:to>
    <xdr:graphicFrame macro="">
      <xdr:nvGraphicFramePr>
        <xdr:cNvPr id="7" name="Graphique 6">
          <a:extLst>
            <a:ext uri="{FF2B5EF4-FFF2-40B4-BE49-F238E27FC236}">
              <a16:creationId xmlns:a16="http://schemas.microsoft.com/office/drawing/2014/main" xmlns=""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0</xdr:colOff>
      <xdr:row>26</xdr:row>
      <xdr:rowOff>0</xdr:rowOff>
    </xdr:from>
    <xdr:to>
      <xdr:col>12</xdr:col>
      <xdr:colOff>0</xdr:colOff>
      <xdr:row>40</xdr:row>
      <xdr:rowOff>91440</xdr:rowOff>
    </xdr:to>
    <xdr:pic>
      <xdr:nvPicPr>
        <xdr:cNvPr id="4" name="Image 3">
          <a:extLst>
            <a:ext uri="{FF2B5EF4-FFF2-40B4-BE49-F238E27FC236}">
              <a16:creationId xmlns:a16="http://schemas.microsoft.com/office/drawing/2014/main" xmlns="" id="{C0758069-2C65-474F-9DC9-E7CFD1EFBE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54880" y="4754880"/>
          <a:ext cx="4754880" cy="265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729342</xdr:colOff>
      <xdr:row>26</xdr:row>
      <xdr:rowOff>10885</xdr:rowOff>
    </xdr:from>
    <xdr:to>
      <xdr:col>18</xdr:col>
      <xdr:colOff>736962</xdr:colOff>
      <xdr:row>40</xdr:row>
      <xdr:rowOff>109945</xdr:rowOff>
    </xdr:to>
    <xdr:pic>
      <xdr:nvPicPr>
        <xdr:cNvPr id="5" name="Image 4">
          <a:extLst>
            <a:ext uri="{FF2B5EF4-FFF2-40B4-BE49-F238E27FC236}">
              <a16:creationId xmlns:a16="http://schemas.microsoft.com/office/drawing/2014/main" xmlns="" id="{52DDEE33-A42A-43F6-9BC0-5A173CE81D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65228" y="4822371"/>
          <a:ext cx="4775563" cy="2689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5</xdr:col>
      <xdr:colOff>695325</xdr:colOff>
      <xdr:row>9</xdr:row>
      <xdr:rowOff>157162</xdr:rowOff>
    </xdr:from>
    <xdr:to>
      <xdr:col>11</xdr:col>
      <xdr:colOff>695325</xdr:colOff>
      <xdr:row>24</xdr:row>
      <xdr:rowOff>42862</xdr:rowOff>
    </xdr:to>
    <xdr:graphicFrame macro="">
      <xdr:nvGraphicFramePr>
        <xdr:cNvPr id="2" name="Graphique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10</xdr:row>
      <xdr:rowOff>9525</xdr:rowOff>
    </xdr:from>
    <xdr:to>
      <xdr:col>19</xdr:col>
      <xdr:colOff>123825</xdr:colOff>
      <xdr:row>24</xdr:row>
      <xdr:rowOff>85725</xdr:rowOff>
    </xdr:to>
    <xdr:graphicFrame macro="">
      <xdr:nvGraphicFramePr>
        <xdr:cNvPr id="3" name="Graphique 2">
          <a:extLst>
            <a:ext uri="{FF2B5EF4-FFF2-40B4-BE49-F238E27FC236}">
              <a16:creationId xmlns:a16="http://schemas.microsoft.com/office/drawing/2014/main" xmlns=""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0</xdr:colOff>
      <xdr:row>26</xdr:row>
      <xdr:rowOff>0</xdr:rowOff>
    </xdr:from>
    <xdr:to>
      <xdr:col>12</xdr:col>
      <xdr:colOff>0</xdr:colOff>
      <xdr:row>40</xdr:row>
      <xdr:rowOff>91440</xdr:rowOff>
    </xdr:to>
    <xdr:pic>
      <xdr:nvPicPr>
        <xdr:cNvPr id="4" name="Image 3">
          <a:extLst>
            <a:ext uri="{FF2B5EF4-FFF2-40B4-BE49-F238E27FC236}">
              <a16:creationId xmlns:a16="http://schemas.microsoft.com/office/drawing/2014/main" xmlns="" id="{779E94B8-9621-4E3A-86F5-37BBB5AE5B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54880" y="4754880"/>
          <a:ext cx="4754880" cy="265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27</xdr:row>
      <xdr:rowOff>0</xdr:rowOff>
    </xdr:from>
    <xdr:to>
      <xdr:col>19</xdr:col>
      <xdr:colOff>7620</xdr:colOff>
      <xdr:row>41</xdr:row>
      <xdr:rowOff>99060</xdr:rowOff>
    </xdr:to>
    <xdr:pic>
      <xdr:nvPicPr>
        <xdr:cNvPr id="5" name="Image 4">
          <a:extLst>
            <a:ext uri="{FF2B5EF4-FFF2-40B4-BE49-F238E27FC236}">
              <a16:creationId xmlns:a16="http://schemas.microsoft.com/office/drawing/2014/main" xmlns="" id="{BB9794C7-402D-4D97-920D-25D0D9097C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02240" y="4937760"/>
          <a:ext cx="4762500" cy="265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5</xdr:col>
      <xdr:colOff>695325</xdr:colOff>
      <xdr:row>9</xdr:row>
      <xdr:rowOff>157162</xdr:rowOff>
    </xdr:from>
    <xdr:to>
      <xdr:col>11</xdr:col>
      <xdr:colOff>695325</xdr:colOff>
      <xdr:row>24</xdr:row>
      <xdr:rowOff>42862</xdr:rowOff>
    </xdr:to>
    <xdr:graphicFrame macro="">
      <xdr:nvGraphicFramePr>
        <xdr:cNvPr id="2" name="Graphique 1">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10</xdr:row>
      <xdr:rowOff>9525</xdr:rowOff>
    </xdr:from>
    <xdr:to>
      <xdr:col>19</xdr:col>
      <xdr:colOff>123825</xdr:colOff>
      <xdr:row>24</xdr:row>
      <xdr:rowOff>85725</xdr:rowOff>
    </xdr:to>
    <xdr:graphicFrame macro="">
      <xdr:nvGraphicFramePr>
        <xdr:cNvPr id="3" name="Graphique 2">
          <a:extLst>
            <a:ext uri="{FF2B5EF4-FFF2-40B4-BE49-F238E27FC236}">
              <a16:creationId xmlns:a16="http://schemas.microsoft.com/office/drawing/2014/main" xmlns=""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0</xdr:colOff>
      <xdr:row>25</xdr:row>
      <xdr:rowOff>0</xdr:rowOff>
    </xdr:from>
    <xdr:to>
      <xdr:col>11</xdr:col>
      <xdr:colOff>784860</xdr:colOff>
      <xdr:row>39</xdr:row>
      <xdr:rowOff>60960</xdr:rowOff>
    </xdr:to>
    <xdr:pic>
      <xdr:nvPicPr>
        <xdr:cNvPr id="4" name="Image 3">
          <a:extLst>
            <a:ext uri="{FF2B5EF4-FFF2-40B4-BE49-F238E27FC236}">
              <a16:creationId xmlns:a16="http://schemas.microsoft.com/office/drawing/2014/main" xmlns="" id="{29C70625-8F32-4E22-8AE4-74639B5C7E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54880" y="4572000"/>
          <a:ext cx="4747260" cy="2621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26</xdr:row>
      <xdr:rowOff>0</xdr:rowOff>
    </xdr:from>
    <xdr:to>
      <xdr:col>18</xdr:col>
      <xdr:colOff>784860</xdr:colOff>
      <xdr:row>40</xdr:row>
      <xdr:rowOff>68580</xdr:rowOff>
    </xdr:to>
    <xdr:pic>
      <xdr:nvPicPr>
        <xdr:cNvPr id="5" name="Image 4">
          <a:extLst>
            <a:ext uri="{FF2B5EF4-FFF2-40B4-BE49-F238E27FC236}">
              <a16:creationId xmlns:a16="http://schemas.microsoft.com/office/drawing/2014/main" xmlns="" id="{02D8AE1F-9DF6-4E32-9011-3C2AF928E9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02240" y="4754880"/>
          <a:ext cx="4747260"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absoluteAnchor>
    <xdr:pos x="0" y="0"/>
    <xdr:ext cx="9296400" cy="6075680"/>
    <xdr:graphicFrame macro="">
      <xdr:nvGraphicFramePr>
        <xdr:cNvPr id="2" name="Graphique 1">
          <a:extLst>
            <a:ext uri="{FF2B5EF4-FFF2-40B4-BE49-F238E27FC236}">
              <a16:creationId xmlns:a16="http://schemas.microsoft.com/office/drawing/2014/main" xmlns=""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twoCellAnchor editAs="oneCell">
    <xdr:from>
      <xdr:col>13</xdr:col>
      <xdr:colOff>0</xdr:colOff>
      <xdr:row>46</xdr:row>
      <xdr:rowOff>0</xdr:rowOff>
    </xdr:from>
    <xdr:to>
      <xdr:col>24</xdr:col>
      <xdr:colOff>571500</xdr:colOff>
      <xdr:row>79</xdr:row>
      <xdr:rowOff>22860</xdr:rowOff>
    </xdr:to>
    <xdr:pic>
      <xdr:nvPicPr>
        <xdr:cNvPr id="2" name="Image 1">
          <a:extLst>
            <a:ext uri="{FF2B5EF4-FFF2-40B4-BE49-F238E27FC236}">
              <a16:creationId xmlns:a16="http://schemas.microsoft.com/office/drawing/2014/main" xmlns="" id="{8C441AFF-07F1-4501-BA7B-8A774D959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2240" y="12222480"/>
          <a:ext cx="9288780" cy="606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18</xdr:col>
      <xdr:colOff>571500</xdr:colOff>
      <xdr:row>41</xdr:row>
      <xdr:rowOff>30480</xdr:rowOff>
    </xdr:to>
    <xdr:pic>
      <xdr:nvPicPr>
        <xdr:cNvPr id="2" name="Image 1">
          <a:extLst>
            <a:ext uri="{FF2B5EF4-FFF2-40B4-BE49-F238E27FC236}">
              <a16:creationId xmlns:a16="http://schemas.microsoft.com/office/drawing/2014/main" xmlns="" id="{1B322133-678E-4CA0-9D43-A2B4B5D071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2180" y="1668780"/>
          <a:ext cx="9288780" cy="606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absoluteAnchor>
    <xdr:pos x="0" y="0"/>
    <xdr:ext cx="9296400" cy="6075680"/>
    <xdr:graphicFrame macro="">
      <xdr:nvGraphicFramePr>
        <xdr:cNvPr id="2" name="Graphique 1">
          <a:extLst>
            <a:ext uri="{FF2B5EF4-FFF2-40B4-BE49-F238E27FC236}">
              <a16:creationId xmlns:a16="http://schemas.microsoft.com/office/drawing/2014/main" xmlns=""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0.34938</cdr:x>
      <cdr:y>0.13373</cdr:y>
    </cdr:from>
    <cdr:to>
      <cdr:x>0.3835</cdr:x>
      <cdr:y>0.77313</cdr:y>
    </cdr:to>
    <cdr:sp macro="" textlink="">
      <cdr:nvSpPr>
        <cdr:cNvPr id="2" name="Rectangle 1"/>
        <cdr:cNvSpPr/>
      </cdr:nvSpPr>
      <cdr:spPr>
        <a:xfrm xmlns:a="http://schemas.openxmlformats.org/drawingml/2006/main">
          <a:off x="3248003" y="811821"/>
          <a:ext cx="317193" cy="3881542"/>
        </a:xfrm>
        <a:prstGeom xmlns:a="http://schemas.openxmlformats.org/drawingml/2006/main" prst="rect">
          <a:avLst/>
        </a:prstGeom>
        <a:noFill xmlns:a="http://schemas.openxmlformats.org/drawingml/2006/main"/>
        <a:ln xmlns:a="http://schemas.openxmlformats.org/drawingml/2006/main" w="381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0.06824</cdr:x>
      <cdr:y>0.00418</cdr:y>
    </cdr:from>
    <cdr:to>
      <cdr:x>0.15149</cdr:x>
      <cdr:y>0.06269</cdr:y>
    </cdr:to>
    <cdr:sp macro="" textlink="">
      <cdr:nvSpPr>
        <cdr:cNvPr id="3" name="ZoneTexte 2"/>
        <cdr:cNvSpPr txBox="1"/>
      </cdr:nvSpPr>
      <cdr:spPr>
        <a:xfrm xmlns:a="http://schemas.openxmlformats.org/drawingml/2006/main">
          <a:off x="635000" y="25400"/>
          <a:ext cx="774700" cy="35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a:latin typeface="Arial" panose="020B0604020202020204" pitchFamily="34" charset="0"/>
              <a:cs typeface="Arial" panose="020B0604020202020204" pitchFamily="34" charset="0"/>
            </a:rPr>
            <a:t>In %</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9</xdr:col>
      <xdr:colOff>0</xdr:colOff>
      <xdr:row>46</xdr:row>
      <xdr:rowOff>0</xdr:rowOff>
    </xdr:from>
    <xdr:to>
      <xdr:col>15</xdr:col>
      <xdr:colOff>2019300</xdr:colOff>
      <xdr:row>79</xdr:row>
      <xdr:rowOff>30480</xdr:rowOff>
    </xdr:to>
    <xdr:pic>
      <xdr:nvPicPr>
        <xdr:cNvPr id="2" name="Image 1">
          <a:extLst>
            <a:ext uri="{FF2B5EF4-FFF2-40B4-BE49-F238E27FC236}">
              <a16:creationId xmlns:a16="http://schemas.microsoft.com/office/drawing/2014/main" xmlns="" id="{51877E96-CDD8-49A5-9657-2241969F9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7680" y="11704320"/>
          <a:ext cx="9288780" cy="606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absoluteAnchor>
    <xdr:pos x="0" y="0"/>
    <xdr:ext cx="9296400" cy="6075680"/>
    <xdr:graphicFrame macro="">
      <xdr:nvGraphicFramePr>
        <xdr:cNvPr id="2" name="Graphique 1">
          <a:extLst>
            <a:ext uri="{FF2B5EF4-FFF2-40B4-BE49-F238E27FC236}">
              <a16:creationId xmlns:a16="http://schemas.microsoft.com/office/drawing/2014/main" xmlns=""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twoCellAnchor>
    <xdr:from>
      <xdr:col>15</xdr:col>
      <xdr:colOff>676275</xdr:colOff>
      <xdr:row>8</xdr:row>
      <xdr:rowOff>66674</xdr:rowOff>
    </xdr:from>
    <xdr:to>
      <xdr:col>20</xdr:col>
      <xdr:colOff>604147</xdr:colOff>
      <xdr:row>26</xdr:row>
      <xdr:rowOff>37649</xdr:rowOff>
    </xdr:to>
    <xdr:grpSp>
      <xdr:nvGrpSpPr>
        <xdr:cNvPr id="4" name="Groupe 3">
          <a:extLst>
            <a:ext uri="{FF2B5EF4-FFF2-40B4-BE49-F238E27FC236}">
              <a16:creationId xmlns:a16="http://schemas.microsoft.com/office/drawing/2014/main" xmlns="" id="{00000000-0008-0000-1900-000004000000}"/>
            </a:ext>
          </a:extLst>
        </xdr:cNvPr>
        <xdr:cNvGrpSpPr/>
      </xdr:nvGrpSpPr>
      <xdr:grpSpPr>
        <a:xfrm>
          <a:off x="11283315" y="1529714"/>
          <a:ext cx="3890272" cy="3262815"/>
          <a:chOff x="10972800" y="1590674"/>
          <a:chExt cx="3737872" cy="3399975"/>
        </a:xfrm>
      </xdr:grpSpPr>
      <xdr:pic>
        <xdr:nvPicPr>
          <xdr:cNvPr id="9" name="Image 8">
            <a:extLst>
              <a:ext uri="{FF2B5EF4-FFF2-40B4-BE49-F238E27FC236}">
                <a16:creationId xmlns:a16="http://schemas.microsoft.com/office/drawing/2014/main" xmlns="" id="{00000000-0008-0000-1900-00000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557"/>
          <a:stretch/>
        </xdr:blipFill>
        <xdr:spPr bwMode="auto">
          <a:xfrm>
            <a:off x="10972800" y="1590674"/>
            <a:ext cx="3737872" cy="33999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ZoneTexte 5">
            <a:extLst>
              <a:ext uri="{FF2B5EF4-FFF2-40B4-BE49-F238E27FC236}">
                <a16:creationId xmlns:a16="http://schemas.microsoft.com/office/drawing/2014/main" xmlns="" id="{00000000-0008-0000-1900-000006000000}"/>
              </a:ext>
            </a:extLst>
          </xdr:cNvPr>
          <xdr:cNvSpPr txBox="1"/>
        </xdr:nvSpPr>
        <xdr:spPr>
          <a:xfrm>
            <a:off x="11753850" y="1628775"/>
            <a:ext cx="10858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Manufacturing</a:t>
            </a:r>
          </a:p>
        </xdr:txBody>
      </xdr:sp>
    </xdr:grpSp>
    <xdr:clientData/>
  </xdr:twoCellAnchor>
  <xdr:twoCellAnchor>
    <xdr:from>
      <xdr:col>10</xdr:col>
      <xdr:colOff>981075</xdr:colOff>
      <xdr:row>8</xdr:row>
      <xdr:rowOff>57149</xdr:rowOff>
    </xdr:from>
    <xdr:to>
      <xdr:col>15</xdr:col>
      <xdr:colOff>642052</xdr:colOff>
      <xdr:row>26</xdr:row>
      <xdr:rowOff>28124</xdr:rowOff>
    </xdr:to>
    <xdr:grpSp>
      <xdr:nvGrpSpPr>
        <xdr:cNvPr id="3" name="Groupe 2">
          <a:extLst>
            <a:ext uri="{FF2B5EF4-FFF2-40B4-BE49-F238E27FC236}">
              <a16:creationId xmlns:a16="http://schemas.microsoft.com/office/drawing/2014/main" xmlns="" id="{00000000-0008-0000-1900-000003000000}"/>
            </a:ext>
          </a:extLst>
        </xdr:cNvPr>
        <xdr:cNvGrpSpPr/>
      </xdr:nvGrpSpPr>
      <xdr:grpSpPr>
        <a:xfrm>
          <a:off x="7359015" y="1520189"/>
          <a:ext cx="3890077" cy="3262815"/>
          <a:chOff x="7200900" y="1581149"/>
          <a:chExt cx="3737677" cy="3399975"/>
        </a:xfrm>
      </xdr:grpSpPr>
      <xdr:pic>
        <xdr:nvPicPr>
          <xdr:cNvPr id="8" name="Image 7">
            <a:extLst>
              <a:ext uri="{FF2B5EF4-FFF2-40B4-BE49-F238E27FC236}">
                <a16:creationId xmlns:a16="http://schemas.microsoft.com/office/drawing/2014/main" xmlns="" id="{00000000-0008-0000-1900-000008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557"/>
          <a:stretch/>
        </xdr:blipFill>
        <xdr:spPr bwMode="auto">
          <a:xfrm>
            <a:off x="7200900" y="1581149"/>
            <a:ext cx="3737677" cy="33999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ZoneTexte 1">
            <a:extLst>
              <a:ext uri="{FF2B5EF4-FFF2-40B4-BE49-F238E27FC236}">
                <a16:creationId xmlns:a16="http://schemas.microsoft.com/office/drawing/2014/main" xmlns="" id="{00000000-0008-0000-1900-000002000000}"/>
              </a:ext>
            </a:extLst>
          </xdr:cNvPr>
          <xdr:cNvSpPr txBox="1"/>
        </xdr:nvSpPr>
        <xdr:spPr>
          <a:xfrm>
            <a:off x="8477250" y="1657350"/>
            <a:ext cx="8477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Services</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638175</xdr:colOff>
      <xdr:row>8</xdr:row>
      <xdr:rowOff>19050</xdr:rowOff>
    </xdr:from>
    <xdr:to>
      <xdr:col>16</xdr:col>
      <xdr:colOff>565852</xdr:colOff>
      <xdr:row>25</xdr:row>
      <xdr:rowOff>182430</xdr:rowOff>
    </xdr:to>
    <xdr:grpSp>
      <xdr:nvGrpSpPr>
        <xdr:cNvPr id="7" name="Groupe 6">
          <a:extLst>
            <a:ext uri="{FF2B5EF4-FFF2-40B4-BE49-F238E27FC236}">
              <a16:creationId xmlns:a16="http://schemas.microsoft.com/office/drawing/2014/main" xmlns="" id="{00000000-0008-0000-1A00-000007000000}"/>
            </a:ext>
          </a:extLst>
        </xdr:cNvPr>
        <xdr:cNvGrpSpPr/>
      </xdr:nvGrpSpPr>
      <xdr:grpSpPr>
        <a:xfrm>
          <a:off x="9355455" y="1482090"/>
          <a:ext cx="3890077" cy="3272340"/>
          <a:chOff x="9020175" y="1543050"/>
          <a:chExt cx="3737677" cy="3401880"/>
        </a:xfrm>
      </xdr:grpSpPr>
      <xdr:pic>
        <xdr:nvPicPr>
          <xdr:cNvPr id="2" name="Image 1">
            <a:extLst>
              <a:ext uri="{FF2B5EF4-FFF2-40B4-BE49-F238E27FC236}">
                <a16:creationId xmlns:a16="http://schemas.microsoft.com/office/drawing/2014/main" xmlns="" id="{00000000-0008-0000-1A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03"/>
          <a:stretch/>
        </xdr:blipFill>
        <xdr:spPr bwMode="auto">
          <a:xfrm>
            <a:off x="9020175" y="1543050"/>
            <a:ext cx="3737677" cy="340188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ZoneTexte 3">
            <a:extLst>
              <a:ext uri="{FF2B5EF4-FFF2-40B4-BE49-F238E27FC236}">
                <a16:creationId xmlns:a16="http://schemas.microsoft.com/office/drawing/2014/main" xmlns="" id="{00000000-0008-0000-1A00-000004000000}"/>
              </a:ext>
            </a:extLst>
          </xdr:cNvPr>
          <xdr:cNvSpPr txBox="1"/>
        </xdr:nvSpPr>
        <xdr:spPr>
          <a:xfrm>
            <a:off x="9629775" y="1743075"/>
            <a:ext cx="8191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Services</a:t>
            </a:r>
          </a:p>
        </xdr:txBody>
      </xdr:sp>
    </xdr:grpSp>
    <xdr:clientData/>
  </xdr:twoCellAnchor>
  <xdr:twoCellAnchor>
    <xdr:from>
      <xdr:col>16</xdr:col>
      <xdr:colOff>571500</xdr:colOff>
      <xdr:row>8</xdr:row>
      <xdr:rowOff>19050</xdr:rowOff>
    </xdr:from>
    <xdr:to>
      <xdr:col>21</xdr:col>
      <xdr:colOff>499372</xdr:colOff>
      <xdr:row>26</xdr:row>
      <xdr:rowOff>18600</xdr:rowOff>
    </xdr:to>
    <xdr:grpSp>
      <xdr:nvGrpSpPr>
        <xdr:cNvPr id="6" name="Groupe 5">
          <a:extLst>
            <a:ext uri="{FF2B5EF4-FFF2-40B4-BE49-F238E27FC236}">
              <a16:creationId xmlns:a16="http://schemas.microsoft.com/office/drawing/2014/main" xmlns="" id="{00000000-0008-0000-1A00-000006000000}"/>
            </a:ext>
          </a:extLst>
        </xdr:cNvPr>
        <xdr:cNvGrpSpPr/>
      </xdr:nvGrpSpPr>
      <xdr:grpSpPr>
        <a:xfrm>
          <a:off x="13251180" y="1482090"/>
          <a:ext cx="3890272" cy="3291390"/>
          <a:chOff x="12763500" y="1543050"/>
          <a:chExt cx="3737872" cy="3428550"/>
        </a:xfrm>
      </xdr:grpSpPr>
      <xdr:pic>
        <xdr:nvPicPr>
          <xdr:cNvPr id="3" name="Image 2">
            <a:extLst>
              <a:ext uri="{FF2B5EF4-FFF2-40B4-BE49-F238E27FC236}">
                <a16:creationId xmlns:a16="http://schemas.microsoft.com/office/drawing/2014/main" xmlns="" id="{00000000-0008-0000-1A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762"/>
          <a:stretch/>
        </xdr:blipFill>
        <xdr:spPr bwMode="auto">
          <a:xfrm>
            <a:off x="12763500" y="1543050"/>
            <a:ext cx="3737872" cy="34285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ZoneTexte 4">
            <a:extLst>
              <a:ext uri="{FF2B5EF4-FFF2-40B4-BE49-F238E27FC236}">
                <a16:creationId xmlns:a16="http://schemas.microsoft.com/office/drawing/2014/main" xmlns="" id="{00000000-0008-0000-1A00-000005000000}"/>
              </a:ext>
            </a:extLst>
          </xdr:cNvPr>
          <xdr:cNvSpPr txBox="1"/>
        </xdr:nvSpPr>
        <xdr:spPr>
          <a:xfrm>
            <a:off x="13335000" y="1743075"/>
            <a:ext cx="10668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Manufacturing</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761999</xdr:colOff>
      <xdr:row>35</xdr:row>
      <xdr:rowOff>2857</xdr:rowOff>
    </xdr:from>
    <xdr:to>
      <xdr:col>8</xdr:col>
      <xdr:colOff>657224</xdr:colOff>
      <xdr:row>53</xdr:row>
      <xdr:rowOff>85725</xdr:rowOff>
    </xdr:to>
    <xdr:graphicFrame macro="">
      <xdr:nvGraphicFramePr>
        <xdr:cNvPr id="5" name="Graphique 4">
          <a:extLst>
            <a:ext uri="{FF2B5EF4-FFF2-40B4-BE49-F238E27FC236}">
              <a16:creationId xmlns:a16="http://schemas.microsoft.com/office/drawing/2014/main" xmlns=""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35</xdr:row>
      <xdr:rowOff>0</xdr:rowOff>
    </xdr:from>
    <xdr:to>
      <xdr:col>18</xdr:col>
      <xdr:colOff>657225</xdr:colOff>
      <xdr:row>53</xdr:row>
      <xdr:rowOff>80683</xdr:rowOff>
    </xdr:to>
    <xdr:graphicFrame macro="">
      <xdr:nvGraphicFramePr>
        <xdr:cNvPr id="6" name="Graphique 5">
          <a:extLst>
            <a:ext uri="{FF2B5EF4-FFF2-40B4-BE49-F238E27FC236}">
              <a16:creationId xmlns:a16="http://schemas.microsoft.com/office/drawing/2014/main" xmlns=""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33</xdr:row>
      <xdr:rowOff>143435</xdr:rowOff>
    </xdr:from>
    <xdr:to>
      <xdr:col>26</xdr:col>
      <xdr:colOff>657225</xdr:colOff>
      <xdr:row>52</xdr:row>
      <xdr:rowOff>54629</xdr:rowOff>
    </xdr:to>
    <xdr:graphicFrame macro="">
      <xdr:nvGraphicFramePr>
        <xdr:cNvPr id="7" name="Graphique 6">
          <a:extLst>
            <a:ext uri="{FF2B5EF4-FFF2-40B4-BE49-F238E27FC236}">
              <a16:creationId xmlns:a16="http://schemas.microsoft.com/office/drawing/2014/main" xmlns=""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55</xdr:row>
      <xdr:rowOff>0</xdr:rowOff>
    </xdr:from>
    <xdr:to>
      <xdr:col>8</xdr:col>
      <xdr:colOff>701040</xdr:colOff>
      <xdr:row>73</xdr:row>
      <xdr:rowOff>114300</xdr:rowOff>
    </xdr:to>
    <xdr:pic>
      <xdr:nvPicPr>
        <xdr:cNvPr id="8" name="Image 7">
          <a:extLst>
            <a:ext uri="{FF2B5EF4-FFF2-40B4-BE49-F238E27FC236}">
              <a16:creationId xmlns:a16="http://schemas.microsoft.com/office/drawing/2014/main" xmlns="" id="{29A53E09-CBF6-4DCC-9431-2FD298B82E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84960" y="10058400"/>
          <a:ext cx="5455920" cy="3406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55</xdr:row>
      <xdr:rowOff>0</xdr:rowOff>
    </xdr:from>
    <xdr:to>
      <xdr:col>18</xdr:col>
      <xdr:colOff>662940</xdr:colOff>
      <xdr:row>73</xdr:row>
      <xdr:rowOff>114300</xdr:rowOff>
    </xdr:to>
    <xdr:pic>
      <xdr:nvPicPr>
        <xdr:cNvPr id="9" name="Image 8">
          <a:extLst>
            <a:ext uri="{FF2B5EF4-FFF2-40B4-BE49-F238E27FC236}">
              <a16:creationId xmlns:a16="http://schemas.microsoft.com/office/drawing/2014/main" xmlns="" id="{C2AFEE58-620D-4F33-AF97-3248929226D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09760" y="10058400"/>
          <a:ext cx="5417820" cy="3406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55</xdr:row>
      <xdr:rowOff>0</xdr:rowOff>
    </xdr:from>
    <xdr:to>
      <xdr:col>26</xdr:col>
      <xdr:colOff>662940</xdr:colOff>
      <xdr:row>73</xdr:row>
      <xdr:rowOff>129540</xdr:rowOff>
    </xdr:to>
    <xdr:pic>
      <xdr:nvPicPr>
        <xdr:cNvPr id="10" name="Image 9">
          <a:extLst>
            <a:ext uri="{FF2B5EF4-FFF2-40B4-BE49-F238E27FC236}">
              <a16:creationId xmlns:a16="http://schemas.microsoft.com/office/drawing/2014/main" xmlns="" id="{CEA2F672-D71F-418E-B960-A3AF0ECBFD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849600" y="10058400"/>
          <a:ext cx="5417820" cy="3421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0.13962</cdr:x>
      <cdr:y>0.02851</cdr:y>
    </cdr:from>
    <cdr:to>
      <cdr:x>0.74595</cdr:x>
      <cdr:y>0.13667</cdr:y>
    </cdr:to>
    <cdr:sp macro="" textlink="">
      <cdr:nvSpPr>
        <cdr:cNvPr id="2" name="ZoneTexte 1"/>
        <cdr:cNvSpPr txBox="1"/>
      </cdr:nvSpPr>
      <cdr:spPr>
        <a:xfrm xmlns:a="http://schemas.openxmlformats.org/drawingml/2006/main">
          <a:off x="762001" y="97321"/>
          <a:ext cx="3309258" cy="3692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rgbClr val="4D4D4D"/>
              </a:solidFill>
              <a:latin typeface="Arial" panose="020B0604020202020204" pitchFamily="34" charset="0"/>
              <a:cs typeface="Arial" panose="020B0604020202020204" pitchFamily="34" charset="0"/>
            </a:rPr>
            <a:t>Less knowledge intensive services</a:t>
          </a:r>
        </a:p>
      </cdr:txBody>
    </cdr:sp>
  </cdr:relSizeAnchor>
</c:userShapes>
</file>

<file path=xl/drawings/drawing34.xml><?xml version="1.0" encoding="utf-8"?>
<c:userShapes xmlns:c="http://schemas.openxmlformats.org/drawingml/2006/chart">
  <cdr:relSizeAnchor xmlns:cdr="http://schemas.openxmlformats.org/drawingml/2006/chartDrawing">
    <cdr:from>
      <cdr:x>0.14648</cdr:x>
      <cdr:y>0.03924</cdr:y>
    </cdr:from>
    <cdr:to>
      <cdr:x>0.87309</cdr:x>
      <cdr:y>0.13667</cdr:y>
    </cdr:to>
    <cdr:sp macro="" textlink="">
      <cdr:nvSpPr>
        <cdr:cNvPr id="2" name="ZoneTexte 1"/>
        <cdr:cNvSpPr txBox="1"/>
      </cdr:nvSpPr>
      <cdr:spPr>
        <a:xfrm xmlns:a="http://schemas.openxmlformats.org/drawingml/2006/main">
          <a:off x="794656" y="133876"/>
          <a:ext cx="3942005" cy="3324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rgbClr val="4D4D4D"/>
              </a:solidFill>
              <a:latin typeface="Arial" panose="020B0604020202020204" pitchFamily="34" charset="0"/>
              <a:cs typeface="Arial" panose="020B0604020202020204" pitchFamily="34" charset="0"/>
            </a:rPr>
            <a:t>Knowledge intensive services</a:t>
          </a:r>
        </a:p>
      </cdr:txBody>
    </cdr:sp>
  </cdr:relSizeAnchor>
</c:userShapes>
</file>

<file path=xl/drawings/drawing35.xml><?xml version="1.0" encoding="utf-8"?>
<c:userShapes xmlns:c="http://schemas.openxmlformats.org/drawingml/2006/chart">
  <cdr:relSizeAnchor xmlns:cdr="http://schemas.openxmlformats.org/drawingml/2006/chartDrawing">
    <cdr:from>
      <cdr:x>0.29697</cdr:x>
      <cdr:y>0.03438</cdr:y>
    </cdr:from>
    <cdr:to>
      <cdr:x>0.75846</cdr:x>
      <cdr:y>0.12714</cdr:y>
    </cdr:to>
    <cdr:sp macro="" textlink="">
      <cdr:nvSpPr>
        <cdr:cNvPr id="2" name="ZoneTexte 1"/>
        <cdr:cNvSpPr txBox="1"/>
      </cdr:nvSpPr>
      <cdr:spPr>
        <a:xfrm xmlns:a="http://schemas.openxmlformats.org/drawingml/2006/main">
          <a:off x="1611086" y="117822"/>
          <a:ext cx="2503714" cy="3179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solidFill>
                <a:srgbClr val="4D4D4D"/>
              </a:solidFill>
              <a:latin typeface="Arial" panose="020B0604020202020204" pitchFamily="34" charset="0"/>
              <a:cs typeface="Arial" panose="020B0604020202020204" pitchFamily="34" charset="0"/>
            </a:rPr>
            <a:t>Manufacturing</a:t>
          </a:r>
        </a:p>
      </cdr:txBody>
    </cdr:sp>
  </cdr:relSizeAnchor>
</c:userShapes>
</file>

<file path=xl/drawings/drawing36.xml><?xml version="1.0" encoding="utf-8"?>
<xdr:wsDr xmlns:xdr="http://schemas.openxmlformats.org/drawingml/2006/spreadsheetDrawing" xmlns:a="http://schemas.openxmlformats.org/drawingml/2006/main">
  <xdr:twoCellAnchor>
    <xdr:from>
      <xdr:col>10</xdr:col>
      <xdr:colOff>603994</xdr:colOff>
      <xdr:row>3</xdr:row>
      <xdr:rowOff>118700</xdr:rowOff>
    </xdr:from>
    <xdr:to>
      <xdr:col>18</xdr:col>
      <xdr:colOff>584946</xdr:colOff>
      <xdr:row>23</xdr:row>
      <xdr:rowOff>20731</xdr:rowOff>
    </xdr:to>
    <xdr:graphicFrame macro="">
      <xdr:nvGraphicFramePr>
        <xdr:cNvPr id="2" name="Chart 1">
          <a:extLst>
            <a:ext uri="{FF2B5EF4-FFF2-40B4-BE49-F238E27FC236}">
              <a16:creationId xmlns:a16="http://schemas.microsoft.com/office/drawing/2014/main" xmlns=""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25</xdr:row>
      <xdr:rowOff>9525</xdr:rowOff>
    </xdr:from>
    <xdr:to>
      <xdr:col>19</xdr:col>
      <xdr:colOff>9527</xdr:colOff>
      <xdr:row>44</xdr:row>
      <xdr:rowOff>102056</xdr:rowOff>
    </xdr:to>
    <xdr:graphicFrame macro="">
      <xdr:nvGraphicFramePr>
        <xdr:cNvPr id="8" name="Chart 1">
          <a:extLst>
            <a:ext uri="{FF2B5EF4-FFF2-40B4-BE49-F238E27FC236}">
              <a16:creationId xmlns:a16="http://schemas.microsoft.com/office/drawing/2014/main" xmlns=""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49</xdr:row>
      <xdr:rowOff>9525</xdr:rowOff>
    </xdr:from>
    <xdr:to>
      <xdr:col>18</xdr:col>
      <xdr:colOff>600077</xdr:colOff>
      <xdr:row>68</xdr:row>
      <xdr:rowOff>102056</xdr:rowOff>
    </xdr:to>
    <xdr:graphicFrame macro="">
      <xdr:nvGraphicFramePr>
        <xdr:cNvPr id="9" name="Chart 1">
          <a:extLst>
            <a:ext uri="{FF2B5EF4-FFF2-40B4-BE49-F238E27FC236}">
              <a16:creationId xmlns:a16="http://schemas.microsoft.com/office/drawing/2014/main" xmlns=""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28575</xdr:colOff>
      <xdr:row>3</xdr:row>
      <xdr:rowOff>104775</xdr:rowOff>
    </xdr:from>
    <xdr:to>
      <xdr:col>28</xdr:col>
      <xdr:colOff>9527</xdr:colOff>
      <xdr:row>23</xdr:row>
      <xdr:rowOff>6806</xdr:rowOff>
    </xdr:to>
    <xdr:graphicFrame macro="">
      <xdr:nvGraphicFramePr>
        <xdr:cNvPr id="10" name="Chart 1">
          <a:extLst>
            <a:ext uri="{FF2B5EF4-FFF2-40B4-BE49-F238E27FC236}">
              <a16:creationId xmlns:a16="http://schemas.microsoft.com/office/drawing/2014/main" xmlns=""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0</xdr:colOff>
      <xdr:row>25</xdr:row>
      <xdr:rowOff>0</xdr:rowOff>
    </xdr:from>
    <xdr:to>
      <xdr:col>27</xdr:col>
      <xdr:colOff>590552</xdr:colOff>
      <xdr:row>44</xdr:row>
      <xdr:rowOff>92531</xdr:rowOff>
    </xdr:to>
    <xdr:graphicFrame macro="">
      <xdr:nvGraphicFramePr>
        <xdr:cNvPr id="11" name="Chart 1">
          <a:extLst>
            <a:ext uri="{FF2B5EF4-FFF2-40B4-BE49-F238E27FC236}">
              <a16:creationId xmlns:a16="http://schemas.microsoft.com/office/drawing/2014/main" xmlns=""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9525</xdr:colOff>
      <xdr:row>49</xdr:row>
      <xdr:rowOff>0</xdr:rowOff>
    </xdr:from>
    <xdr:to>
      <xdr:col>27</xdr:col>
      <xdr:colOff>600077</xdr:colOff>
      <xdr:row>68</xdr:row>
      <xdr:rowOff>92531</xdr:rowOff>
    </xdr:to>
    <xdr:graphicFrame macro="">
      <xdr:nvGraphicFramePr>
        <xdr:cNvPr id="12" name="Chart 1">
          <a:extLst>
            <a:ext uri="{FF2B5EF4-FFF2-40B4-BE49-F238E27FC236}">
              <a16:creationId xmlns:a16="http://schemas.microsoft.com/office/drawing/2014/main" xmlns=""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29</xdr:col>
      <xdr:colOff>0</xdr:colOff>
      <xdr:row>4</xdr:row>
      <xdr:rowOff>0</xdr:rowOff>
    </xdr:from>
    <xdr:to>
      <xdr:col>36</xdr:col>
      <xdr:colOff>594360</xdr:colOff>
      <xdr:row>23</xdr:row>
      <xdr:rowOff>30480</xdr:rowOff>
    </xdr:to>
    <xdr:pic>
      <xdr:nvPicPr>
        <xdr:cNvPr id="13" name="Image 12">
          <a:extLst>
            <a:ext uri="{FF2B5EF4-FFF2-40B4-BE49-F238E27FC236}">
              <a16:creationId xmlns:a16="http://schemas.microsoft.com/office/drawing/2014/main" xmlns="" id="{9661FEA4-0D44-4AEA-9338-CC264B58F25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508980" y="746760"/>
          <a:ext cx="4968240"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4</xdr:row>
      <xdr:rowOff>0</xdr:rowOff>
    </xdr:from>
    <xdr:to>
      <xdr:col>44</xdr:col>
      <xdr:colOff>594360</xdr:colOff>
      <xdr:row>23</xdr:row>
      <xdr:rowOff>30480</xdr:rowOff>
    </xdr:to>
    <xdr:pic>
      <xdr:nvPicPr>
        <xdr:cNvPr id="14" name="Image 13">
          <a:extLst>
            <a:ext uri="{FF2B5EF4-FFF2-40B4-BE49-F238E27FC236}">
              <a16:creationId xmlns:a16="http://schemas.microsoft.com/office/drawing/2014/main" xmlns="" id="{1F9AE780-63BC-439D-AEAB-29032C3FF9B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507700" y="746760"/>
          <a:ext cx="4968240"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25</xdr:row>
      <xdr:rowOff>0</xdr:rowOff>
    </xdr:from>
    <xdr:to>
      <xdr:col>36</xdr:col>
      <xdr:colOff>594360</xdr:colOff>
      <xdr:row>44</xdr:row>
      <xdr:rowOff>45720</xdr:rowOff>
    </xdr:to>
    <xdr:pic>
      <xdr:nvPicPr>
        <xdr:cNvPr id="15" name="Image 14">
          <a:extLst>
            <a:ext uri="{FF2B5EF4-FFF2-40B4-BE49-F238E27FC236}">
              <a16:creationId xmlns:a16="http://schemas.microsoft.com/office/drawing/2014/main" xmlns="" id="{782ED270-A8A1-44E9-BDA3-5161283D323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508980" y="4587240"/>
          <a:ext cx="4968240" cy="3520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25</xdr:row>
      <xdr:rowOff>0</xdr:rowOff>
    </xdr:from>
    <xdr:to>
      <xdr:col>44</xdr:col>
      <xdr:colOff>579120</xdr:colOff>
      <xdr:row>44</xdr:row>
      <xdr:rowOff>38100</xdr:rowOff>
    </xdr:to>
    <xdr:pic>
      <xdr:nvPicPr>
        <xdr:cNvPr id="18" name="Image 17">
          <a:extLst>
            <a:ext uri="{FF2B5EF4-FFF2-40B4-BE49-F238E27FC236}">
              <a16:creationId xmlns:a16="http://schemas.microsoft.com/office/drawing/2014/main" xmlns="" id="{AAB47668-D4EE-47A6-9E2E-2137BBB21EC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507700" y="4587240"/>
          <a:ext cx="4953000" cy="3512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49</xdr:row>
      <xdr:rowOff>0</xdr:rowOff>
    </xdr:from>
    <xdr:to>
      <xdr:col>36</xdr:col>
      <xdr:colOff>579120</xdr:colOff>
      <xdr:row>68</xdr:row>
      <xdr:rowOff>38100</xdr:rowOff>
    </xdr:to>
    <xdr:pic>
      <xdr:nvPicPr>
        <xdr:cNvPr id="19" name="Image 18">
          <a:extLst>
            <a:ext uri="{FF2B5EF4-FFF2-40B4-BE49-F238E27FC236}">
              <a16:creationId xmlns:a16="http://schemas.microsoft.com/office/drawing/2014/main" xmlns="" id="{765A8FE4-E437-4E6F-8B3B-6C9E46C077F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508980" y="8976360"/>
          <a:ext cx="4953000" cy="3512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49</xdr:row>
      <xdr:rowOff>0</xdr:rowOff>
    </xdr:from>
    <xdr:to>
      <xdr:col>44</xdr:col>
      <xdr:colOff>579120</xdr:colOff>
      <xdr:row>68</xdr:row>
      <xdr:rowOff>38100</xdr:rowOff>
    </xdr:to>
    <xdr:pic>
      <xdr:nvPicPr>
        <xdr:cNvPr id="20" name="Image 19">
          <a:extLst>
            <a:ext uri="{FF2B5EF4-FFF2-40B4-BE49-F238E27FC236}">
              <a16:creationId xmlns:a16="http://schemas.microsoft.com/office/drawing/2014/main" xmlns="" id="{2C7D3D4C-6AC5-444F-90C6-E7D495EA3FB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507700" y="8976360"/>
          <a:ext cx="4953000" cy="3512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21</xdr:col>
      <xdr:colOff>112059</xdr:colOff>
      <xdr:row>23</xdr:row>
      <xdr:rowOff>101972</xdr:rowOff>
    </xdr:from>
    <xdr:to>
      <xdr:col>29</xdr:col>
      <xdr:colOff>369794</xdr:colOff>
      <xdr:row>43</xdr:row>
      <xdr:rowOff>11205</xdr:rowOff>
    </xdr:to>
    <xdr:graphicFrame macro="">
      <xdr:nvGraphicFramePr>
        <xdr:cNvPr id="2" name="Graphique 1">
          <a:extLst>
            <a:ext uri="{FF2B5EF4-FFF2-40B4-BE49-F238E27FC236}">
              <a16:creationId xmlns:a16="http://schemas.microsoft.com/office/drawing/2014/main" xmlns=""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30</xdr:col>
      <xdr:colOff>0</xdr:colOff>
      <xdr:row>24</xdr:row>
      <xdr:rowOff>0</xdr:rowOff>
    </xdr:from>
    <xdr:to>
      <xdr:col>38</xdr:col>
      <xdr:colOff>251460</xdr:colOff>
      <xdr:row>43</xdr:row>
      <xdr:rowOff>22860</xdr:rowOff>
    </xdr:to>
    <xdr:pic>
      <xdr:nvPicPr>
        <xdr:cNvPr id="3" name="Image 2">
          <a:extLst>
            <a:ext uri="{FF2B5EF4-FFF2-40B4-BE49-F238E27FC236}">
              <a16:creationId xmlns:a16="http://schemas.microsoft.com/office/drawing/2014/main" xmlns="" id="{97ADA674-4312-4340-ACCE-3093B6A893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259800" y="4389120"/>
          <a:ext cx="5920740" cy="3497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106</xdr:row>
      <xdr:rowOff>0</xdr:rowOff>
    </xdr:from>
    <xdr:to>
      <xdr:col>11</xdr:col>
      <xdr:colOff>175260</xdr:colOff>
      <xdr:row>142</xdr:row>
      <xdr:rowOff>30480</xdr:rowOff>
    </xdr:to>
    <xdr:pic>
      <xdr:nvPicPr>
        <xdr:cNvPr id="4" name="Image 3">
          <a:extLst>
            <a:ext uri="{FF2B5EF4-FFF2-40B4-BE49-F238E27FC236}">
              <a16:creationId xmlns:a16="http://schemas.microsoft.com/office/drawing/2014/main" xmlns="" id="{66668D32-43FE-469A-8CD4-C17E177AD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94680"/>
          <a:ext cx="9288780" cy="606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107</xdr:row>
      <xdr:rowOff>0</xdr:rowOff>
    </xdr:from>
    <xdr:to>
      <xdr:col>25</xdr:col>
      <xdr:colOff>632460</xdr:colOff>
      <xdr:row>143</xdr:row>
      <xdr:rowOff>15240</xdr:rowOff>
    </xdr:to>
    <xdr:pic>
      <xdr:nvPicPr>
        <xdr:cNvPr id="5" name="Image 4">
          <a:extLst>
            <a:ext uri="{FF2B5EF4-FFF2-40B4-BE49-F238E27FC236}">
              <a16:creationId xmlns:a16="http://schemas.microsoft.com/office/drawing/2014/main" xmlns="" id="{B73E575D-5108-424C-9A88-311A0BC662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68100" y="18562320"/>
          <a:ext cx="9265920" cy="6050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absoluteAnchor>
    <xdr:pos x="0" y="0"/>
    <xdr:ext cx="9290892" cy="6059277"/>
    <xdr:graphicFrame macro="">
      <xdr:nvGraphicFramePr>
        <xdr:cNvPr id="2" name="Graphique 1">
          <a:extLst>
            <a:ext uri="{FF2B5EF4-FFF2-40B4-BE49-F238E27FC236}">
              <a16:creationId xmlns:a16="http://schemas.microsoft.com/office/drawing/2014/main" xmlns="" id="{00000000-0008-0000-1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277350" cy="6057900"/>
    <xdr:graphicFrame macro="">
      <xdr:nvGraphicFramePr>
        <xdr:cNvPr id="2" name="Graphique 1">
          <a:extLst>
            <a:ext uri="{FF2B5EF4-FFF2-40B4-BE49-F238E27FC236}">
              <a16:creationId xmlns:a16="http://schemas.microsoft.com/office/drawing/2014/main" xmlns=""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563880</xdr:colOff>
      <xdr:row>40</xdr:row>
      <xdr:rowOff>22860</xdr:rowOff>
    </xdr:to>
    <xdr:pic>
      <xdr:nvPicPr>
        <xdr:cNvPr id="2" name="Image 1">
          <a:extLst>
            <a:ext uri="{FF2B5EF4-FFF2-40B4-BE49-F238E27FC236}">
              <a16:creationId xmlns:a16="http://schemas.microsoft.com/office/drawing/2014/main" xmlns="" id="{B59E9044-1FC3-4093-8157-2650F570B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016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11</xdr:col>
      <xdr:colOff>556260</xdr:colOff>
      <xdr:row>44</xdr:row>
      <xdr:rowOff>22860</xdr:rowOff>
    </xdr:to>
    <xdr:pic>
      <xdr:nvPicPr>
        <xdr:cNvPr id="2" name="Image 1">
          <a:extLst>
            <a:ext uri="{FF2B5EF4-FFF2-40B4-BE49-F238E27FC236}">
              <a16:creationId xmlns:a16="http://schemas.microsoft.com/office/drawing/2014/main" xmlns="" id="{AF5E9AE8-5899-4AEC-BD86-2E0B0BD51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1680"/>
          <a:ext cx="927354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absoluteAnchor>
    <xdr:pos x="0" y="0"/>
    <xdr:ext cx="9282545" cy="6068291"/>
    <xdr:graphicFrame macro="">
      <xdr:nvGraphicFramePr>
        <xdr:cNvPr id="2" name="Graphique 1">
          <a:extLst>
            <a:ext uri="{FF2B5EF4-FFF2-40B4-BE49-F238E27FC236}">
              <a16:creationId xmlns:a16="http://schemas.microsoft.com/office/drawing/2014/main" xmlns="" id="{00000000-0008-0000-2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11</xdr:col>
      <xdr:colOff>563880</xdr:colOff>
      <xdr:row>46</xdr:row>
      <xdr:rowOff>22860</xdr:rowOff>
    </xdr:to>
    <xdr:pic>
      <xdr:nvPicPr>
        <xdr:cNvPr id="2" name="Image 1">
          <a:extLst>
            <a:ext uri="{FF2B5EF4-FFF2-40B4-BE49-F238E27FC236}">
              <a16:creationId xmlns:a16="http://schemas.microsoft.com/office/drawing/2014/main" xmlns="" id="{82B9C774-4A0C-419A-9312-0501526D1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7744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11</xdr:col>
      <xdr:colOff>563880</xdr:colOff>
      <xdr:row>49</xdr:row>
      <xdr:rowOff>76200</xdr:rowOff>
    </xdr:to>
    <xdr:pic>
      <xdr:nvPicPr>
        <xdr:cNvPr id="2" name="Image 1">
          <a:extLst>
            <a:ext uri="{FF2B5EF4-FFF2-40B4-BE49-F238E27FC236}">
              <a16:creationId xmlns:a16="http://schemas.microsoft.com/office/drawing/2014/main" xmlns="" id="{69B4EA78-FFCA-41B1-80F4-CBE74B7CA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608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11</xdr:col>
      <xdr:colOff>563880</xdr:colOff>
      <xdr:row>47</xdr:row>
      <xdr:rowOff>30480</xdr:rowOff>
    </xdr:to>
    <xdr:pic>
      <xdr:nvPicPr>
        <xdr:cNvPr id="2" name="Image 1">
          <a:extLst>
            <a:ext uri="{FF2B5EF4-FFF2-40B4-BE49-F238E27FC236}">
              <a16:creationId xmlns:a16="http://schemas.microsoft.com/office/drawing/2014/main" xmlns="" id="{F588D772-1ECF-46FE-AC67-AC1006774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0320"/>
          <a:ext cx="9281160" cy="606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134470</xdr:colOff>
      <xdr:row>4</xdr:row>
      <xdr:rowOff>75332</xdr:rowOff>
    </xdr:from>
    <xdr:to>
      <xdr:col>18</xdr:col>
      <xdr:colOff>331694</xdr:colOff>
      <xdr:row>19</xdr:row>
      <xdr:rowOff>40968</xdr:rowOff>
    </xdr:to>
    <xdr:pic>
      <xdr:nvPicPr>
        <xdr:cNvPr id="2" name="Image 1">
          <a:extLst>
            <a:ext uri="{FF2B5EF4-FFF2-40B4-BE49-F238E27FC236}">
              <a16:creationId xmlns:a16="http://schemas.microsoft.com/office/drawing/2014/main" xmlns="" id="{21B3E929-4C7C-4810-8D74-BC6CBED5A1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65223" y="944908"/>
          <a:ext cx="4141695" cy="2664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absoluteAnchor>
    <xdr:pos x="0" y="0"/>
    <xdr:ext cx="9282545" cy="6068291"/>
    <xdr:graphicFrame macro="">
      <xdr:nvGraphicFramePr>
        <xdr:cNvPr id="2" name="Graphique 1">
          <a:extLst>
            <a:ext uri="{FF2B5EF4-FFF2-40B4-BE49-F238E27FC236}">
              <a16:creationId xmlns:a16="http://schemas.microsoft.com/office/drawing/2014/main" xmlns=""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11</xdr:col>
      <xdr:colOff>563880</xdr:colOff>
      <xdr:row>43</xdr:row>
      <xdr:rowOff>22860</xdr:rowOff>
    </xdr:to>
    <xdr:pic>
      <xdr:nvPicPr>
        <xdr:cNvPr id="2" name="Image 1">
          <a:extLst>
            <a:ext uri="{FF2B5EF4-FFF2-40B4-BE49-F238E27FC236}">
              <a16:creationId xmlns:a16="http://schemas.microsoft.com/office/drawing/2014/main" xmlns="" id="{F3FB2073-84F9-43D1-934B-4376CDCE9A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880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2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563880</xdr:colOff>
      <xdr:row>40</xdr:row>
      <xdr:rowOff>22860</xdr:rowOff>
    </xdr:to>
    <xdr:pic>
      <xdr:nvPicPr>
        <xdr:cNvPr id="3" name="Image 2">
          <a:extLst>
            <a:ext uri="{FF2B5EF4-FFF2-40B4-BE49-F238E27FC236}">
              <a16:creationId xmlns:a16="http://schemas.microsoft.com/office/drawing/2014/main" xmlns="" id="{64C2AC04-BAB3-4F23-A898-F4ADE5D7A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408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11</xdr:col>
      <xdr:colOff>563880</xdr:colOff>
      <xdr:row>48</xdr:row>
      <xdr:rowOff>22860</xdr:rowOff>
    </xdr:to>
    <xdr:pic>
      <xdr:nvPicPr>
        <xdr:cNvPr id="2" name="Image 1">
          <a:extLst>
            <a:ext uri="{FF2B5EF4-FFF2-40B4-BE49-F238E27FC236}">
              <a16:creationId xmlns:a16="http://schemas.microsoft.com/office/drawing/2014/main" xmlns="" id="{950F0B6C-F12E-4DB3-BDB4-8B86931A7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4320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3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0.35942</cdr:x>
      <cdr:y>0.0789</cdr:y>
    </cdr:from>
    <cdr:to>
      <cdr:x>0.35942</cdr:x>
      <cdr:y>1</cdr:y>
    </cdr:to>
    <cdr:cxnSp macro="">
      <cdr:nvCxnSpPr>
        <cdr:cNvPr id="3" name="Connecteur droit 2">
          <a:extLst xmlns:a="http://schemas.openxmlformats.org/drawingml/2006/main">
            <a:ext uri="{FF2B5EF4-FFF2-40B4-BE49-F238E27FC236}">
              <a16:creationId xmlns:a16="http://schemas.microsoft.com/office/drawing/2014/main" xmlns="" id="{62941B16-E445-43E5-AD3E-895C49FCE311}"/>
            </a:ext>
          </a:extLst>
        </cdr:cNvPr>
        <cdr:cNvCxnSpPr/>
      </cdr:nvCxnSpPr>
      <cdr:spPr>
        <a:xfrm xmlns:a="http://schemas.openxmlformats.org/drawingml/2006/main">
          <a:off x="3341914" y="478971"/>
          <a:ext cx="1" cy="5591344"/>
        </a:xfrm>
        <a:prstGeom xmlns:a="http://schemas.openxmlformats.org/drawingml/2006/main" prst="line">
          <a:avLst/>
        </a:prstGeom>
        <a:ln xmlns:a="http://schemas.openxmlformats.org/drawingml/2006/main" w="285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0.67084</cdr:x>
      <cdr:y>0.07711</cdr:y>
    </cdr:from>
    <cdr:to>
      <cdr:x>0.67201</cdr:x>
      <cdr:y>1</cdr:y>
    </cdr:to>
    <cdr:cxnSp macro="">
      <cdr:nvCxnSpPr>
        <cdr:cNvPr id="4" name="Connecteur droit 3">
          <a:extLst xmlns:a="http://schemas.openxmlformats.org/drawingml/2006/main">
            <a:ext uri="{FF2B5EF4-FFF2-40B4-BE49-F238E27FC236}">
              <a16:creationId xmlns:a16="http://schemas.microsoft.com/office/drawing/2014/main" xmlns="" id="{FF708349-9141-4D54-A093-C9991445D930}"/>
            </a:ext>
          </a:extLst>
        </cdr:cNvPr>
        <cdr:cNvCxnSpPr/>
      </cdr:nvCxnSpPr>
      <cdr:spPr>
        <a:xfrm xmlns:a="http://schemas.openxmlformats.org/drawingml/2006/main">
          <a:off x="6237515" y="468086"/>
          <a:ext cx="10885" cy="5602229"/>
        </a:xfrm>
        <a:prstGeom xmlns:a="http://schemas.openxmlformats.org/drawingml/2006/main" prst="line">
          <a:avLst/>
        </a:prstGeom>
        <a:ln xmlns:a="http://schemas.openxmlformats.org/drawingml/2006/main" w="285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11</xdr:col>
      <xdr:colOff>563880</xdr:colOff>
      <xdr:row>51</xdr:row>
      <xdr:rowOff>22860</xdr:rowOff>
    </xdr:to>
    <xdr:pic>
      <xdr:nvPicPr>
        <xdr:cNvPr id="2" name="Image 1">
          <a:extLst>
            <a:ext uri="{FF2B5EF4-FFF2-40B4-BE49-F238E27FC236}">
              <a16:creationId xmlns:a16="http://schemas.microsoft.com/office/drawing/2014/main" xmlns="" id="{F4BD5502-EB27-483D-9F99-F997CF0199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9184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3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77350" cy="6057900"/>
    <xdr:graphicFrame macro="">
      <xdr:nvGraphicFramePr>
        <xdr:cNvPr id="2" name="Graphique 1">
          <a:extLst>
            <a:ext uri="{FF2B5EF4-FFF2-40B4-BE49-F238E27FC236}">
              <a16:creationId xmlns:a16="http://schemas.microsoft.com/office/drawing/2014/main" xmlns=""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11</xdr:col>
      <xdr:colOff>563880</xdr:colOff>
      <xdr:row>44</xdr:row>
      <xdr:rowOff>22860</xdr:rowOff>
    </xdr:to>
    <xdr:pic>
      <xdr:nvPicPr>
        <xdr:cNvPr id="2" name="Image 1">
          <a:extLst>
            <a:ext uri="{FF2B5EF4-FFF2-40B4-BE49-F238E27FC236}">
              <a16:creationId xmlns:a16="http://schemas.microsoft.com/office/drawing/2014/main" xmlns="" id="{B0614CE1-EA8C-4E64-A003-14B62505D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168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a:extLst>
            <a:ext uri="{FF2B5EF4-FFF2-40B4-BE49-F238E27FC236}">
              <a16:creationId xmlns:a16="http://schemas.microsoft.com/office/drawing/2014/main" xmlns="" id="{00000000-0008-0000-3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11</xdr:col>
      <xdr:colOff>556260</xdr:colOff>
      <xdr:row>43</xdr:row>
      <xdr:rowOff>22860</xdr:rowOff>
    </xdr:to>
    <xdr:pic>
      <xdr:nvPicPr>
        <xdr:cNvPr id="2" name="Image 1">
          <a:extLst>
            <a:ext uri="{FF2B5EF4-FFF2-40B4-BE49-F238E27FC236}">
              <a16:creationId xmlns:a16="http://schemas.microsoft.com/office/drawing/2014/main" xmlns="" id="{6DB24846-8498-4F9F-B9CE-F97ABEE79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8800"/>
          <a:ext cx="927354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a:extLst>
            <a:ext uri="{FF2B5EF4-FFF2-40B4-BE49-F238E27FC236}">
              <a16:creationId xmlns:a16="http://schemas.microsoft.com/office/drawing/2014/main" xmlns="" id="{00000000-0008-0000-3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18</xdr:col>
      <xdr:colOff>563880</xdr:colOff>
      <xdr:row>40</xdr:row>
      <xdr:rowOff>22860</xdr:rowOff>
    </xdr:to>
    <xdr:pic>
      <xdr:nvPicPr>
        <xdr:cNvPr id="2" name="Image 1">
          <a:extLst>
            <a:ext uri="{FF2B5EF4-FFF2-40B4-BE49-F238E27FC236}">
              <a16:creationId xmlns:a16="http://schemas.microsoft.com/office/drawing/2014/main" xmlns="" id="{FAA18F53-FA71-426B-996B-E17FB67D9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7360" y="128016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11</xdr:col>
      <xdr:colOff>563880</xdr:colOff>
      <xdr:row>43</xdr:row>
      <xdr:rowOff>22860</xdr:rowOff>
    </xdr:to>
    <xdr:pic>
      <xdr:nvPicPr>
        <xdr:cNvPr id="2" name="Image 1">
          <a:extLst>
            <a:ext uri="{FF2B5EF4-FFF2-40B4-BE49-F238E27FC236}">
              <a16:creationId xmlns:a16="http://schemas.microsoft.com/office/drawing/2014/main" xmlns="" id="{C4C73307-303F-4995-9DF8-B9626E9B21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880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3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twoCellAnchor>
    <xdr:from>
      <xdr:col>3</xdr:col>
      <xdr:colOff>666750</xdr:colOff>
      <xdr:row>11</xdr:row>
      <xdr:rowOff>100012</xdr:rowOff>
    </xdr:from>
    <xdr:to>
      <xdr:col>15</xdr:col>
      <xdr:colOff>0</xdr:colOff>
      <xdr:row>33</xdr:row>
      <xdr:rowOff>76200</xdr:rowOff>
    </xdr:to>
    <xdr:graphicFrame macro="">
      <xdr:nvGraphicFramePr>
        <xdr:cNvPr id="2" name="Graphique 1">
          <a:extLst>
            <a:ext uri="{FF2B5EF4-FFF2-40B4-BE49-F238E27FC236}">
              <a16:creationId xmlns:a16="http://schemas.microsoft.com/office/drawing/2014/main" xmlns=""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34</xdr:row>
      <xdr:rowOff>0</xdr:rowOff>
    </xdr:from>
    <xdr:to>
      <xdr:col>15</xdr:col>
      <xdr:colOff>121920</xdr:colOff>
      <xdr:row>55</xdr:row>
      <xdr:rowOff>152400</xdr:rowOff>
    </xdr:to>
    <xdr:pic>
      <xdr:nvPicPr>
        <xdr:cNvPr id="3" name="Image 2">
          <a:extLst>
            <a:ext uri="{FF2B5EF4-FFF2-40B4-BE49-F238E27FC236}">
              <a16:creationId xmlns:a16="http://schemas.microsoft.com/office/drawing/2014/main" xmlns="" id="{69CB6F2F-A179-45F8-8F1C-86DFB6F858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9920" y="6217920"/>
          <a:ext cx="8839200" cy="3992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11</xdr:col>
      <xdr:colOff>556260</xdr:colOff>
      <xdr:row>44</xdr:row>
      <xdr:rowOff>22860</xdr:rowOff>
    </xdr:to>
    <xdr:pic>
      <xdr:nvPicPr>
        <xdr:cNvPr id="2" name="Image 1">
          <a:extLst>
            <a:ext uri="{FF2B5EF4-FFF2-40B4-BE49-F238E27FC236}">
              <a16:creationId xmlns:a16="http://schemas.microsoft.com/office/drawing/2014/main" xmlns="" id="{B79EE4F0-14F4-40B0-A48B-61A98AB6E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1680"/>
          <a:ext cx="927354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c:userShapes xmlns:c="http://schemas.openxmlformats.org/drawingml/2006/chart">
  <cdr:relSizeAnchor xmlns:cdr="http://schemas.openxmlformats.org/drawingml/2006/chartDrawing">
    <cdr:from>
      <cdr:x>0.05849</cdr:x>
      <cdr:y>0.10572</cdr:y>
    </cdr:from>
    <cdr:to>
      <cdr:x>0.68318</cdr:x>
      <cdr:y>0.15299</cdr:y>
    </cdr:to>
    <cdr:sp macro="" textlink="">
      <cdr:nvSpPr>
        <cdr:cNvPr id="2" name="ZoneTexte 1"/>
        <cdr:cNvSpPr txBox="1"/>
      </cdr:nvSpPr>
      <cdr:spPr>
        <a:xfrm xmlns:a="http://schemas.openxmlformats.org/drawingml/2006/main">
          <a:off x="544286" y="642560"/>
          <a:ext cx="5813274" cy="287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70.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a:extLst>
            <a:ext uri="{FF2B5EF4-FFF2-40B4-BE49-F238E27FC236}">
              <a16:creationId xmlns:a16="http://schemas.microsoft.com/office/drawing/2014/main" xmlns=""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15</xdr:col>
      <xdr:colOff>563880</xdr:colOff>
      <xdr:row>34</xdr:row>
      <xdr:rowOff>22860</xdr:rowOff>
    </xdr:to>
    <xdr:pic>
      <xdr:nvPicPr>
        <xdr:cNvPr id="2" name="Image 1">
          <a:extLst>
            <a:ext uri="{FF2B5EF4-FFF2-40B4-BE49-F238E27FC236}">
              <a16:creationId xmlns:a16="http://schemas.microsoft.com/office/drawing/2014/main" xmlns="" id="{D67ACFB3-7395-47BA-B998-21A7A4258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9920" y="54864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19</xdr:col>
      <xdr:colOff>563880</xdr:colOff>
      <xdr:row>35</xdr:row>
      <xdr:rowOff>22860</xdr:rowOff>
    </xdr:to>
    <xdr:pic>
      <xdr:nvPicPr>
        <xdr:cNvPr id="2" name="Image 1">
          <a:extLst>
            <a:ext uri="{FF2B5EF4-FFF2-40B4-BE49-F238E27FC236}">
              <a16:creationId xmlns:a16="http://schemas.microsoft.com/office/drawing/2014/main" xmlns="" id="{0A9F40F9-55F0-4931-AC79-C6CF495B2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9840" y="73152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37</xdr:row>
      <xdr:rowOff>0</xdr:rowOff>
    </xdr:from>
    <xdr:to>
      <xdr:col>19</xdr:col>
      <xdr:colOff>563880</xdr:colOff>
      <xdr:row>70</xdr:row>
      <xdr:rowOff>22860</xdr:rowOff>
    </xdr:to>
    <xdr:pic>
      <xdr:nvPicPr>
        <xdr:cNvPr id="3" name="Image 2">
          <a:extLst>
            <a:ext uri="{FF2B5EF4-FFF2-40B4-BE49-F238E27FC236}">
              <a16:creationId xmlns:a16="http://schemas.microsoft.com/office/drawing/2014/main" xmlns="" id="{D343EE34-9B3F-4A0F-ADDF-5A1A28E4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713232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72</xdr:row>
      <xdr:rowOff>0</xdr:rowOff>
    </xdr:from>
    <xdr:to>
      <xdr:col>19</xdr:col>
      <xdr:colOff>563880</xdr:colOff>
      <xdr:row>105</xdr:row>
      <xdr:rowOff>22860</xdr:rowOff>
    </xdr:to>
    <xdr:pic>
      <xdr:nvPicPr>
        <xdr:cNvPr id="4" name="Image 3">
          <a:extLst>
            <a:ext uri="{FF2B5EF4-FFF2-40B4-BE49-F238E27FC236}">
              <a16:creationId xmlns:a16="http://schemas.microsoft.com/office/drawing/2014/main" xmlns="" id="{80452C76-E4F0-4389-B256-0F71DB892B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39840" y="1353312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4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4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4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563880</xdr:colOff>
      <xdr:row>37</xdr:row>
      <xdr:rowOff>22860</xdr:rowOff>
    </xdr:to>
    <xdr:pic>
      <xdr:nvPicPr>
        <xdr:cNvPr id="2" name="Image 1">
          <a:extLst>
            <a:ext uri="{FF2B5EF4-FFF2-40B4-BE49-F238E27FC236}">
              <a16:creationId xmlns:a16="http://schemas.microsoft.com/office/drawing/2014/main" xmlns="" id="{56E9DAE0-B091-4B6A-A67E-596F76831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0" y="73152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4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22</xdr:col>
      <xdr:colOff>563880</xdr:colOff>
      <xdr:row>37</xdr:row>
      <xdr:rowOff>22860</xdr:rowOff>
    </xdr:to>
    <xdr:pic>
      <xdr:nvPicPr>
        <xdr:cNvPr id="2" name="Image 1">
          <a:extLst>
            <a:ext uri="{FF2B5EF4-FFF2-40B4-BE49-F238E27FC236}">
              <a16:creationId xmlns:a16="http://schemas.microsoft.com/office/drawing/2014/main" xmlns="" id="{55E3106C-0A5C-4D64-B677-DC887ABA1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7280" y="73152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304800</xdr:rowOff>
    </xdr:to>
    <xdr:sp macro="" textlink="">
      <xdr:nvSpPr>
        <xdr:cNvPr id="4098" name="AutoShape 2" descr="{\displaystyle taux\ de\ croissance={\frac {PIB^{annee\ N}-PIB^{annee\ N-1}}{PIB^{annee\ N-1}}}\times 100}">
          <a:extLst>
            <a:ext uri="{FF2B5EF4-FFF2-40B4-BE49-F238E27FC236}">
              <a16:creationId xmlns:a16="http://schemas.microsoft.com/office/drawing/2014/main" xmlns="" id="{00000000-0008-0000-0600-000002100000}"/>
            </a:ext>
          </a:extLst>
        </xdr:cNvPr>
        <xdr:cNvSpPr>
          <a:spLocks noChangeAspect="1" noChangeArrowheads="1"/>
        </xdr:cNvSpPr>
      </xdr:nvSpPr>
      <xdr:spPr bwMode="auto">
        <a:xfrm>
          <a:off x="5153025" y="78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7</xdr:row>
      <xdr:rowOff>0</xdr:rowOff>
    </xdr:from>
    <xdr:to>
      <xdr:col>21</xdr:col>
      <xdr:colOff>563880</xdr:colOff>
      <xdr:row>40</xdr:row>
      <xdr:rowOff>22860</xdr:rowOff>
    </xdr:to>
    <xdr:pic>
      <xdr:nvPicPr>
        <xdr:cNvPr id="8" name="Image 7">
          <a:extLst>
            <a:ext uri="{FF2B5EF4-FFF2-40B4-BE49-F238E27FC236}">
              <a16:creationId xmlns:a16="http://schemas.microsoft.com/office/drawing/2014/main" xmlns="" id="{935B654E-5AC3-451E-9A89-A3190E4AA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3920" y="197358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4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11</xdr:col>
      <xdr:colOff>563880</xdr:colOff>
      <xdr:row>45</xdr:row>
      <xdr:rowOff>22860</xdr:rowOff>
    </xdr:to>
    <xdr:pic>
      <xdr:nvPicPr>
        <xdr:cNvPr id="4" name="Image 3">
          <a:extLst>
            <a:ext uri="{FF2B5EF4-FFF2-40B4-BE49-F238E27FC236}">
              <a16:creationId xmlns:a16="http://schemas.microsoft.com/office/drawing/2014/main" xmlns="" id="{BEEBC8FA-E66F-4917-9E94-969EF0A60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456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11</xdr:col>
      <xdr:colOff>563880</xdr:colOff>
      <xdr:row>79</xdr:row>
      <xdr:rowOff>22860</xdr:rowOff>
    </xdr:to>
    <xdr:pic>
      <xdr:nvPicPr>
        <xdr:cNvPr id="5" name="Image 4">
          <a:extLst>
            <a:ext uri="{FF2B5EF4-FFF2-40B4-BE49-F238E27FC236}">
              <a16:creationId xmlns:a16="http://schemas.microsoft.com/office/drawing/2014/main" xmlns="" id="{42305762-5BC5-4B19-AEC8-B4CDF13A86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1248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4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4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18</xdr:col>
      <xdr:colOff>563880</xdr:colOff>
      <xdr:row>37</xdr:row>
      <xdr:rowOff>22859</xdr:rowOff>
    </xdr:to>
    <xdr:pic>
      <xdr:nvPicPr>
        <xdr:cNvPr id="2" name="Image 1">
          <a:extLst>
            <a:ext uri="{FF2B5EF4-FFF2-40B4-BE49-F238E27FC236}">
              <a16:creationId xmlns:a16="http://schemas.microsoft.com/office/drawing/2014/main" xmlns="" id="{B2E79B27-03A6-454D-809C-1F733CFEE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7360" y="73152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4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11</xdr:col>
      <xdr:colOff>563880</xdr:colOff>
      <xdr:row>67</xdr:row>
      <xdr:rowOff>22860</xdr:rowOff>
    </xdr:to>
    <xdr:pic>
      <xdr:nvPicPr>
        <xdr:cNvPr id="3" name="Image 2">
          <a:extLst>
            <a:ext uri="{FF2B5EF4-FFF2-40B4-BE49-F238E27FC236}">
              <a16:creationId xmlns:a16="http://schemas.microsoft.com/office/drawing/2014/main" xmlns="" id="{C91C4A3D-D4A5-41A9-A10B-01B5FF744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1792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11</xdr:col>
      <xdr:colOff>563880</xdr:colOff>
      <xdr:row>101</xdr:row>
      <xdr:rowOff>22860</xdr:rowOff>
    </xdr:to>
    <xdr:pic>
      <xdr:nvPicPr>
        <xdr:cNvPr id="4" name="Image 3">
          <a:extLst>
            <a:ext uri="{FF2B5EF4-FFF2-40B4-BE49-F238E27FC236}">
              <a16:creationId xmlns:a16="http://schemas.microsoft.com/office/drawing/2014/main" xmlns="" id="{093F85ED-71DE-407B-82D5-F9A2B56B88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43584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11</xdr:col>
      <xdr:colOff>563880</xdr:colOff>
      <xdr:row>135</xdr:row>
      <xdr:rowOff>22860</xdr:rowOff>
    </xdr:to>
    <xdr:pic>
      <xdr:nvPicPr>
        <xdr:cNvPr id="5" name="Image 4">
          <a:extLst>
            <a:ext uri="{FF2B5EF4-FFF2-40B4-BE49-F238E27FC236}">
              <a16:creationId xmlns:a16="http://schemas.microsoft.com/office/drawing/2014/main" xmlns="" id="{B5071C1F-35EE-4DEF-B008-0DA2AC6817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65376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11</xdr:col>
      <xdr:colOff>556260</xdr:colOff>
      <xdr:row>169</xdr:row>
      <xdr:rowOff>22860</xdr:rowOff>
    </xdr:to>
    <xdr:pic>
      <xdr:nvPicPr>
        <xdr:cNvPr id="6" name="Image 5">
          <a:extLst>
            <a:ext uri="{FF2B5EF4-FFF2-40B4-BE49-F238E27FC236}">
              <a16:creationId xmlns:a16="http://schemas.microsoft.com/office/drawing/2014/main" xmlns="" id="{8CFDCA3C-8F02-4AFB-BBB9-8A8C25597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871680"/>
          <a:ext cx="927354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4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4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9.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5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absoluteAnchor>
    <xdr:pos x="0" y="0"/>
    <xdr:ext cx="9299864" cy="6061364"/>
    <xdr:graphicFrame macro="">
      <xdr:nvGraphicFramePr>
        <xdr:cNvPr id="2" name="Graphique 1">
          <a:extLst>
            <a:ext uri="{FF2B5EF4-FFF2-40B4-BE49-F238E27FC236}">
              <a16:creationId xmlns:a16="http://schemas.microsoft.com/office/drawing/2014/main" xmlns="" id="{00000000-0008-0000-5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14</xdr:row>
      <xdr:rowOff>22860</xdr:rowOff>
    </xdr:from>
    <xdr:to>
      <xdr:col>11</xdr:col>
      <xdr:colOff>563880</xdr:colOff>
      <xdr:row>47</xdr:row>
      <xdr:rowOff>45720</xdr:rowOff>
    </xdr:to>
    <xdr:pic>
      <xdr:nvPicPr>
        <xdr:cNvPr id="2" name="Image 1">
          <a:extLst>
            <a:ext uri="{FF2B5EF4-FFF2-40B4-BE49-F238E27FC236}">
              <a16:creationId xmlns:a16="http://schemas.microsoft.com/office/drawing/2014/main" xmlns="" id="{B728F5AF-3522-4543-85ED-9032F8588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83180"/>
          <a:ext cx="9281160"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5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11</xdr:col>
      <xdr:colOff>571500</xdr:colOff>
      <xdr:row>58</xdr:row>
      <xdr:rowOff>30480</xdr:rowOff>
    </xdr:to>
    <xdr:pic>
      <xdr:nvPicPr>
        <xdr:cNvPr id="2" name="Image 1">
          <a:extLst>
            <a:ext uri="{FF2B5EF4-FFF2-40B4-BE49-F238E27FC236}">
              <a16:creationId xmlns:a16="http://schemas.microsoft.com/office/drawing/2014/main" xmlns="" id="{6B6B5E4E-8E1B-4099-AEFE-E85F8361F5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72000"/>
          <a:ext cx="9288780" cy="606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4.xml><?xml version="1.0" encoding="utf-8"?>
<xdr:wsDr xmlns:xdr="http://schemas.openxmlformats.org/drawingml/2006/spreadsheetDrawing" xmlns:a="http://schemas.openxmlformats.org/drawingml/2006/main">
  <xdr:absoluteAnchor>
    <xdr:pos x="0" y="0"/>
    <xdr:ext cx="9298112" cy="6070315"/>
    <xdr:graphicFrame macro="">
      <xdr:nvGraphicFramePr>
        <xdr:cNvPr id="2" name="Graphique 1">
          <a:extLst>
            <a:ext uri="{FF2B5EF4-FFF2-40B4-BE49-F238E27FC236}">
              <a16:creationId xmlns:a16="http://schemas.microsoft.com/office/drawing/2014/main" xmlns="" id="{00000000-0008-0000-5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5.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5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5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5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xdr:wsDr xmlns:xdr="http://schemas.openxmlformats.org/drawingml/2006/spreadsheetDrawing" xmlns:a="http://schemas.openxmlformats.org/drawingml/2006/main">
  <xdr:absoluteAnchor>
    <xdr:pos x="0" y="0"/>
    <xdr:ext cx="9309554" cy="6077857"/>
    <xdr:graphicFrame macro="">
      <xdr:nvGraphicFramePr>
        <xdr:cNvPr id="2" name="Graphique 1">
          <a:extLst>
            <a:ext uri="{FF2B5EF4-FFF2-40B4-BE49-F238E27FC236}">
              <a16:creationId xmlns:a16="http://schemas.microsoft.com/office/drawing/2014/main" xmlns="" id="{00000000-0008-0000-5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9.xml><?xml version="1.0" encoding="utf-8"?>
<xdr:wsDr xmlns:xdr="http://schemas.openxmlformats.org/drawingml/2006/spreadsheetDrawing" xmlns:a="http://schemas.openxmlformats.org/drawingml/2006/main">
  <xdr:absoluteAnchor>
    <xdr:pos x="0" y="0"/>
    <xdr:ext cx="9287435" cy="6069106"/>
    <xdr:graphicFrame macro="">
      <xdr:nvGraphicFramePr>
        <xdr:cNvPr id="2" name="Graphique 1">
          <a:extLst>
            <a:ext uri="{FF2B5EF4-FFF2-40B4-BE49-F238E27FC236}">
              <a16:creationId xmlns:a16="http://schemas.microsoft.com/office/drawing/2014/main" xmlns="" id="{00000000-0008-0000-5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20Rapport%202019/Old%20Work%20in%20progress/graphiques%20excel%20sylvie%20CNP/Copie%20de%20Graphiques%201er%20rapport%20du%20CNP%202e%20partie_v04%201004%20envoi%20avec%20titres%20et%20sources%20en%20fran&#231;a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Données Graphique 1"/>
      <sheetName val="Graphique 2"/>
      <sheetName val="Données Graphique 2"/>
      <sheetName val="Graphique 3"/>
      <sheetName val="Données Graphique 3"/>
      <sheetName val="Graphique 4 gauche"/>
      <sheetName val="Données graphique 4 gauche"/>
      <sheetName val="Graphique 4 droite"/>
      <sheetName val="Données graphique 4 droite"/>
      <sheetName val="Graphique 5"/>
      <sheetName val="Données graphique 5"/>
      <sheetName val="Données graphique 6"/>
      <sheetName val="Graphique 7"/>
      <sheetName val="Données graphique 7"/>
      <sheetName val="Graphique 8"/>
      <sheetName val="Données graphique 8"/>
      <sheetName val="Graphique 9"/>
      <sheetName val="Données graphique 9"/>
      <sheetName val="Graphique 10"/>
      <sheetName val="Données graphique 10"/>
      <sheetName val="Graphique 11"/>
      <sheetName val="Données graphique 11"/>
      <sheetName val="Graphique 12"/>
      <sheetName val="Données graphique 12"/>
      <sheetName val="Données graphique 13"/>
      <sheetName val="Graphique 14"/>
      <sheetName val="Données graphique 14"/>
      <sheetName val="Graphique 15"/>
      <sheetName val="Données graphique 15"/>
      <sheetName val="Graphique 16 - Allemagne"/>
      <sheetName val="Graphique 16 - Italie"/>
      <sheetName val="Graphique 16 - Espagne"/>
      <sheetName val="Données graphiques 16"/>
      <sheetName val="Graphique encadré"/>
      <sheetName val="Données graphique encadré"/>
      <sheetName val="Graphique 17"/>
      <sheetName val="Données graphique 17"/>
      <sheetName val="Graphique 18 - gauche"/>
      <sheetName val="Graphique 18 - droite"/>
      <sheetName val="Données graphiques 18"/>
      <sheetName val="Graphique 20"/>
      <sheetName val="Données graphiques 20"/>
      <sheetName val="Graphique 21 - Nord Ouest"/>
      <sheetName val="Graphique 21 - Nord Est"/>
      <sheetName val="Graphique 21 - Sud Ouest"/>
      <sheetName val="Graphique 21 - Sud Est"/>
      <sheetName val="Données graphique 21"/>
      <sheetName val="Graphique 22"/>
      <sheetName val="Données graphique 22"/>
      <sheetName val="Graphique 23"/>
      <sheetName val="Données graphique 23"/>
      <sheetName val="Graphique 24 - Allemagne"/>
      <sheetName val="Graphique 24 - Belgique"/>
      <sheetName val="Graphique 24 - Espagne"/>
      <sheetName val="Graphique 24 - France"/>
      <sheetName val="Graphique 24 - Italie"/>
      <sheetName val="Graphique 24 - Pays-Bas"/>
      <sheetName val="Données graphique 24"/>
      <sheetName val="Graphique 25 - Allemagne"/>
      <sheetName val="Graphique 25 - Belgique"/>
      <sheetName val="Graphique 25 - Espagne"/>
      <sheetName val="Graphique 25 - France"/>
      <sheetName val="Graphique 25 - Italie"/>
      <sheetName val="Graphique 25 - Pays-Bas"/>
      <sheetName val="Données graphique 25"/>
      <sheetName val="Graphique 26"/>
      <sheetName val="Données graphique 26"/>
      <sheetName val="Graphique 27"/>
      <sheetName val="Données graphique 27"/>
    </sheetNames>
    <sheetDataSet>
      <sheetData sheetId="0" refreshError="1"/>
      <sheetData sheetId="1">
        <row r="1">
          <cell r="B1" t="str">
            <v>1999</v>
          </cell>
        </row>
      </sheetData>
      <sheetData sheetId="2" refreshError="1"/>
      <sheetData sheetId="3">
        <row r="1">
          <cell r="B1" t="str">
            <v>1999</v>
          </cell>
        </row>
      </sheetData>
      <sheetData sheetId="4" refreshError="1"/>
      <sheetData sheetId="5">
        <row r="1">
          <cell r="C1">
            <v>2000</v>
          </cell>
        </row>
      </sheetData>
      <sheetData sheetId="6" refreshError="1"/>
      <sheetData sheetId="7"/>
      <sheetData sheetId="8" refreshError="1"/>
      <sheetData sheetId="9"/>
      <sheetData sheetId="10" refreshError="1"/>
      <sheetData sheetId="11">
        <row r="1">
          <cell r="B1" t="str">
            <v>Part de marché (taux de croissance annuel moyen)</v>
          </cell>
        </row>
      </sheetData>
      <sheetData sheetId="12"/>
      <sheetData sheetId="13" refreshError="1"/>
      <sheetData sheetId="14">
        <row r="1">
          <cell r="C1" t="str">
            <v xml:space="preserve"> Prix</v>
          </cell>
        </row>
      </sheetData>
      <sheetData sheetId="15" refreshError="1"/>
      <sheetData sheetId="16">
        <row r="1">
          <cell r="B1">
            <v>2000</v>
          </cell>
        </row>
      </sheetData>
      <sheetData sheetId="17" refreshError="1"/>
      <sheetData sheetId="18">
        <row r="1">
          <cell r="B1">
            <v>1999</v>
          </cell>
        </row>
      </sheetData>
      <sheetData sheetId="19" refreshError="1"/>
      <sheetData sheetId="20"/>
      <sheetData sheetId="21" refreshError="1"/>
      <sheetData sheetId="22"/>
      <sheetData sheetId="23" refreshError="1"/>
      <sheetData sheetId="24"/>
      <sheetData sheetId="25"/>
      <sheetData sheetId="26" refreshError="1"/>
      <sheetData sheetId="27">
        <row r="1">
          <cell r="B1" t="str">
            <v>2000</v>
          </cell>
        </row>
      </sheetData>
      <sheetData sheetId="28" refreshError="1"/>
      <sheetData sheetId="29"/>
      <sheetData sheetId="30" refreshError="1"/>
      <sheetData sheetId="31" refreshError="1"/>
      <sheetData sheetId="32" refreshError="1"/>
      <sheetData sheetId="33">
        <row r="2">
          <cell r="B2" t="str">
            <v xml:space="preserve"> Secteurs exposés</v>
          </cell>
        </row>
        <row r="3">
          <cell r="A3" t="str">
            <v>2000</v>
          </cell>
        </row>
        <row r="4">
          <cell r="A4" t="str">
            <v>2001</v>
          </cell>
        </row>
        <row r="5">
          <cell r="A5" t="str">
            <v>2002</v>
          </cell>
        </row>
        <row r="6">
          <cell r="A6" t="str">
            <v>2003</v>
          </cell>
        </row>
        <row r="7">
          <cell r="A7" t="str">
            <v>2004</v>
          </cell>
        </row>
        <row r="8">
          <cell r="A8" t="str">
            <v>2005</v>
          </cell>
        </row>
        <row r="9">
          <cell r="A9" t="str">
            <v>2006</v>
          </cell>
        </row>
        <row r="10">
          <cell r="A10" t="str">
            <v>2007</v>
          </cell>
        </row>
        <row r="11">
          <cell r="A11" t="str">
            <v>2008</v>
          </cell>
        </row>
        <row r="12">
          <cell r="A12" t="str">
            <v>2009</v>
          </cell>
        </row>
        <row r="13">
          <cell r="A13" t="str">
            <v>2010</v>
          </cell>
        </row>
        <row r="14">
          <cell r="A14" t="str">
            <v>2011</v>
          </cell>
        </row>
        <row r="15">
          <cell r="A15" t="str">
            <v>2012</v>
          </cell>
        </row>
        <row r="16">
          <cell r="A16" t="str">
            <v>2013</v>
          </cell>
        </row>
        <row r="17">
          <cell r="A17" t="str">
            <v>2014</v>
          </cell>
        </row>
        <row r="18">
          <cell r="A18" t="str">
            <v>2015</v>
          </cell>
        </row>
        <row r="19">
          <cell r="A19" t="str">
            <v>2016</v>
          </cell>
        </row>
        <row r="20">
          <cell r="A20">
            <v>2017</v>
          </cell>
        </row>
      </sheetData>
      <sheetData sheetId="34" refreshError="1"/>
      <sheetData sheetId="35">
        <row r="1">
          <cell r="B1" t="str">
            <v xml:space="preserve"> SHBOE</v>
          </cell>
        </row>
      </sheetData>
      <sheetData sheetId="36" refreshError="1"/>
      <sheetData sheetId="37">
        <row r="1">
          <cell r="B1" t="str">
            <v>Coût des fonds propres</v>
          </cell>
        </row>
      </sheetData>
      <sheetData sheetId="38" refreshError="1"/>
      <sheetData sheetId="39" refreshError="1"/>
      <sheetData sheetId="40">
        <row r="2">
          <cell r="B2" t="str">
            <v>France</v>
          </cell>
        </row>
      </sheetData>
      <sheetData sheetId="41" refreshError="1"/>
      <sheetData sheetId="42">
        <row r="1">
          <cell r="B1" t="str">
            <v>Coût du travail direct</v>
          </cell>
        </row>
      </sheetData>
      <sheetData sheetId="43" refreshError="1"/>
      <sheetData sheetId="44" refreshError="1"/>
      <sheetData sheetId="45" refreshError="1"/>
      <sheetData sheetId="46" refreshError="1"/>
      <sheetData sheetId="47"/>
      <sheetData sheetId="48" refreshError="1"/>
      <sheetData sheetId="49"/>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refreshError="1"/>
      <sheetData sheetId="69">
        <row r="1">
          <cell r="B1" t="str">
            <v>2002</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3.xml.rels><?xml version="1.0" encoding="UTF-8" standalone="yes"?>
<Relationships xmlns="http://schemas.openxmlformats.org/package/2006/relationships"><Relationship Id="rId3" Type="http://schemas.openxmlformats.org/officeDocument/2006/relationships/hyperlink" Target="http://stats.oecd.org/OECDStat_Metadata/ShowMetadata.ashx?Dataset=MISMATCH&amp;Coords=%5bLOCATION%5d.%5bUSA%5d&amp;ShowOnWeb=true&amp;Lang=fr" TargetMode="External"/><Relationship Id="rId7" Type="http://schemas.openxmlformats.org/officeDocument/2006/relationships/drawing" Target="../drawings/drawing25.xml"/><Relationship Id="rId2" Type="http://schemas.openxmlformats.org/officeDocument/2006/relationships/hyperlink" Target="http://stats.oecd.org/OECDStat_Metadata/ShowMetadata.ashx?Dataset=MISMATCH&amp;Coords=%5bLOCATION%5d.%5bTUR%5d&amp;ShowOnWeb=true&amp;Lang=fr" TargetMode="External"/><Relationship Id="rId1" Type="http://schemas.openxmlformats.org/officeDocument/2006/relationships/hyperlink" Target="http://stats.oecd.org/OECDStat_Metadata/ShowMetadata.ashx?Dataset=MISMATCH&amp;Coords=%5bLOCATION%5d.%5bDEU%5d&amp;ShowOnWeb=true&amp;Lang=fr" TargetMode="External"/><Relationship Id="rId6" Type="http://schemas.openxmlformats.org/officeDocument/2006/relationships/hyperlink" Target="https://stats-1.oecd.org/index.aspx?DatasetCode=MISMATCH" TargetMode="External"/><Relationship Id="rId5" Type="http://schemas.openxmlformats.org/officeDocument/2006/relationships/hyperlink" Target="http://stats.oecd.org/OECDStat_Metadata/ShowMetadata.ashx?Dataset=MISMATCH&amp;ShowOnWeb=true&amp;Lang=fr" TargetMode="External"/><Relationship Id="rId4" Type="http://schemas.openxmlformats.org/officeDocument/2006/relationships/hyperlink" Target="http://stats.oecd.org/OECDStat_Metadata/ShowMetadata.ashx?Dataset=MISMATCH&amp;Coords=%5bLOCATION%5d.%5bEU%5d&amp;ShowOnWeb=true&amp;Lang=fr"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tats.oecd.org/OECDStat_Metadata/ShowMetadata.ashx?Dataset=PDB_LV&amp;Coords=%5bLOCATION%5d.%5bDEU%5d&amp;ShowOnWeb=true&amp;Lang=fr" TargetMode="External"/><Relationship Id="rId7" Type="http://schemas.openxmlformats.org/officeDocument/2006/relationships/vmlDrawing" Target="../drawings/vmlDrawing1.vml"/><Relationship Id="rId2" Type="http://schemas.openxmlformats.org/officeDocument/2006/relationships/hyperlink" Target="http://stats.oecd.org/OECDStat_Metadata/ShowMetadata.ashx?Dataset=PDB_LV&amp;Coords=%5bLOCATION%5d.%5bDEU%5d&amp;ShowOnWeb=true&amp;Lang=fr" TargetMode="External"/><Relationship Id="rId1" Type="http://schemas.openxmlformats.org/officeDocument/2006/relationships/hyperlink" Target="http://stats.oecd.org/OECDStat_Metadata/ShowMetadata.ashx?Dataset=PDB_LV&amp;Coords=%5bSUBJECT%5d.%5bT_GDPHRS%5d&amp;ShowOnWeb=true&amp;Lang=fr" TargetMode="External"/><Relationship Id="rId6" Type="http://schemas.openxmlformats.org/officeDocument/2006/relationships/drawing" Target="../drawings/drawing2.xml"/><Relationship Id="rId5" Type="http://schemas.openxmlformats.org/officeDocument/2006/relationships/hyperlink" Target="https://stats-1.oecd.org/index.aspx?DatasetCode=PDB_LV" TargetMode="External"/><Relationship Id="rId4" Type="http://schemas.openxmlformats.org/officeDocument/2006/relationships/hyperlink" Target="http://stats.oecd.org/OECDStat_Metadata/ShowMetadata.ashx?Dataset=PDB_LV&amp;ShowOnWeb=true&amp;Lang=fr"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stats.oecd.org/OECDStat_Metadata/ShowMetadata.ashx?Dataset=SNA_TABLE1&amp;Coords=%5bLOCATION%5d.%5bFRA%5d&amp;ShowOnWeb=true&amp;Lang=fr" TargetMode="External"/><Relationship Id="rId18" Type="http://schemas.openxmlformats.org/officeDocument/2006/relationships/hyperlink" Target="http://stats.oecd.org/OECDStat_Metadata/ShowMetadata.ashx?Dataset=GERD_SOF&amp;Coords=%5b%5bSECTPERF%5d.%5b_T%5d%2c%5bMEASURE%5d.%5bDF6%5d%2c%5bCOUNTRY%5d.%5bUSA%5d%2c%5bSECTFUND%5d.%5bBES%5d%5d&amp;ShowOnWeb=true&amp;Lang=fr" TargetMode="External"/><Relationship Id="rId26" Type="http://schemas.openxmlformats.org/officeDocument/2006/relationships/hyperlink" Target="http://stats.oecd.org/OECDStat_Metadata/ShowMetadata.ashx?Dataset=GERD_SOF&amp;Coords=%5b%5bSECTPERF%5d.%5b_T%5d%2c%5bMEASURE%5d.%5bDF6%5d%2c%5bCOUNTRY%5d.%5bSWE%5d%2c%5bSECTFUND%5d.%5bPNP%5d%5d&amp;ShowOnWeb=true&amp;Lang=fr" TargetMode="External"/><Relationship Id="rId39" Type="http://schemas.openxmlformats.org/officeDocument/2006/relationships/hyperlink" Target="http://stats.oecd.org/OECDStat_Metadata/ShowMetadata.ashx?Dataset=GERD_SOF&amp;Coords=%5b%5bSECTPERF%5d.%5b_T%5d%2c%5bMEASURE%5d.%5bDF6%5d%2c%5bCOUNTRY%5d.%5bITA%5d%2c%5bSECTFUND%5d.%5bHES%5d%5d&amp;ShowOnWeb=true&amp;Lang=fr" TargetMode="External"/><Relationship Id="rId21" Type="http://schemas.openxmlformats.org/officeDocument/2006/relationships/hyperlink" Target="http://stats.oecd.org/OECDStat_Metadata/ShowMetadata.ashx?Dataset=GERD_SOF&amp;Coords=%5b%5bSECTPERF%5d.%5b_T%5d%2c%5bMEASURE%5d.%5bDF6%5d%2c%5bCOUNTRY%5d.%5bGBR%5d%2c%5bSECTFUND%5d.%5bHES%5d%5d&amp;ShowOnWeb=true&amp;Lang=fr" TargetMode="External"/><Relationship Id="rId34" Type="http://schemas.openxmlformats.org/officeDocument/2006/relationships/hyperlink" Target="http://stats.oecd.org/OECDStat_Metadata/ShowMetadata.ashx?Dataset=GERD_SOF&amp;Coords=%5b%5bSECTPERF%5d.%5b_T%5d%2c%5bMEASURE%5d.%5bDF6%5d%2c%5bCOUNTRY%5d.%5bESP%5d%2c%5bSECTFUND%5d.%5bGOV%5d%5d&amp;ShowOnWeb=true&amp;Lang=fr" TargetMode="External"/><Relationship Id="rId42" Type="http://schemas.openxmlformats.org/officeDocument/2006/relationships/hyperlink" Target="http://stats.oecd.org/OECDStat_Metadata/ShowMetadata.ashx?Dataset=GERD_SOF&amp;Coords=%5b%5bSECTPERF%5d.%5b_T%5d%2c%5bMEASURE%5d.%5bDF6%5d%2c%5bCOUNTRY%5d.%5bITA%5d%2c%5bSECTFUND%5d.%5bBES%5d%5d&amp;ShowOnWeb=true&amp;Lang=fr" TargetMode="External"/><Relationship Id="rId47" Type="http://schemas.openxmlformats.org/officeDocument/2006/relationships/hyperlink" Target="http://stats.oecd.org/OECDStat_Metadata/ShowMetadata.ashx?Dataset=GERD_SOF&amp;Coords=%5b%5bSECTPERF%5d.%5b_T%5d%2c%5bMEASURE%5d.%5bDF6%5d%2c%5bCOUNTRY%5d.%5bDEU%5d%2c%5bSECTFUND%5d.%5bROW%5d%5d&amp;ShowOnWeb=true&amp;Lang=fr" TargetMode="External"/><Relationship Id="rId50" Type="http://schemas.openxmlformats.org/officeDocument/2006/relationships/hyperlink" Target="http://stats.oecd.org/OECDStat_Metadata/ShowMetadata.ashx?Dataset=GERD_SOF&amp;Coords=%5b%5bSECTPERF%5d.%5b_T%5d%2c%5bMEASURE%5d.%5bDF6%5d%2c%5bCOUNTRY%5d.%5bFRA%5d%2c%5bSECTFUND%5d.%5bPNP%5d%5d&amp;ShowOnWeb=true&amp;Lang=fr" TargetMode="External"/><Relationship Id="rId55" Type="http://schemas.openxmlformats.org/officeDocument/2006/relationships/hyperlink" Target="http://stats.oecd.org/OECDStat_Metadata/ShowMetadata.ashx?Dataset=GERD_SOF&amp;Coords=%5bCOUNTRY%5d.%5bDEU%5d&amp;ShowOnWeb=true&amp;Lang=fr" TargetMode="External"/><Relationship Id="rId7" Type="http://schemas.openxmlformats.org/officeDocument/2006/relationships/hyperlink" Target="http://stats.oecd.org/OECDStat_Metadata/ShowMetadata.ashx?Dataset=SNA_TABLE1&amp;Coords=%5bLOCATION%5d.%5bUSA%5d&amp;ShowOnWeb=true&amp;Lang=fr" TargetMode="External"/><Relationship Id="rId12" Type="http://schemas.openxmlformats.org/officeDocument/2006/relationships/hyperlink" Target="http://stats.oecd.org/OECDStat_Metadata/ShowMetadata.ashx?Dataset=SNA_TABLE1&amp;Coords=%5bLOCATION%5d.%5bDEU%5d&amp;ShowOnWeb=true&amp;Lang=fr" TargetMode="External"/><Relationship Id="rId17" Type="http://schemas.openxmlformats.org/officeDocument/2006/relationships/hyperlink" Target="http://stats.oecd.org/OECDStat_Metadata/ShowMetadata.ashx?Dataset=GERD_SOF&amp;Coords=%5b%5bSECTPERF%5d.%5b_T%5d%2c%5bMEASURE%5d.%5bDF6%5d%2c%5bCOUNTRY%5d.%5bUSA%5d%2c%5bSECTFUND%5d.%5bROW%5d%5d&amp;ShowOnWeb=true&amp;Lang=fr" TargetMode="External"/><Relationship Id="rId25" Type="http://schemas.openxmlformats.org/officeDocument/2006/relationships/hyperlink" Target="http://stats.oecd.org/OECDStat_Metadata/ShowMetadata.ashx?Dataset=GERD_SOF&amp;Coords=%5b%5bSECTPERF%5d.%5b_T%5d%2c%5bMEASURE%5d.%5bDF6%5d%2c%5bCOUNTRY%5d.%5bGBR%5d%2c%5bSECTFUND%5d.%5b_T%5d%5d&amp;ShowOnWeb=true&amp;Lang=fr" TargetMode="External"/><Relationship Id="rId33" Type="http://schemas.openxmlformats.org/officeDocument/2006/relationships/hyperlink" Target="http://stats.oecd.org/OECDStat_Metadata/ShowMetadata.ashx?Dataset=GERD_SOF&amp;Coords=%5b%5bSECTPERF%5d.%5b_T%5d%2c%5bMEASURE%5d.%5bDF6%5d%2c%5bCOUNTRY%5d.%5bESP%5d%2c%5bSECTFUND%5d.%5bHES%5d%5d&amp;ShowOnWeb=true&amp;Lang=fr" TargetMode="External"/><Relationship Id="rId38" Type="http://schemas.openxmlformats.org/officeDocument/2006/relationships/hyperlink" Target="http://stats.oecd.org/OECDStat_Metadata/ShowMetadata.ashx?Dataset=GERD_SOF&amp;Coords=%5b%5bSECTPERF%5d.%5b_T%5d%2c%5bMEASURE%5d.%5bDF6%5d%2c%5bCOUNTRY%5d.%5bITA%5d%2c%5bSECTFUND%5d.%5bPNP%5d%5d&amp;ShowOnWeb=true&amp;Lang=fr" TargetMode="External"/><Relationship Id="rId46" Type="http://schemas.openxmlformats.org/officeDocument/2006/relationships/hyperlink" Target="http://stats.oecd.org/OECDStat_Metadata/ShowMetadata.ashx?Dataset=GERD_SOF&amp;Coords=%5b%5bSECTPERF%5d.%5b_T%5d%2c%5bMEASURE%5d.%5bDF6%5d%2c%5bCOUNTRY%5d.%5bDEU%5d%2c%5bSECTFUND%5d.%5bGOV%5d%5d&amp;ShowOnWeb=true&amp;Lang=fr" TargetMode="External"/><Relationship Id="rId2" Type="http://schemas.openxmlformats.org/officeDocument/2006/relationships/hyperlink" Target="http://stats.oecd.org/OECDStat_Metadata/ShowMetadata.ashx?Dataset=SNA_TABLE1&amp;Coords=%5b%5bMEASURE%5d.%5bVPVOB%5d%2c%5bTRANSACT%5d.%5bB1_GE%5d%2c%5bLOCATION%5d.%5bGBR%5d%5d&amp;ShowOnWeb=true&amp;Lang=fr" TargetMode="External"/><Relationship Id="rId16" Type="http://schemas.openxmlformats.org/officeDocument/2006/relationships/hyperlink" Target="http://stats.oecd.org/OECDStat_Metadata/ShowMetadata.ashx?Dataset=GERD_SOF&amp;Coords=%5b%5bSECTPERF%5d.%5b_T%5d%2c%5bMEASURE%5d.%5bDF6%5d%2c%5bCOUNTRY%5d.%5bUSA%5d%2c%5bSECTFUND%5d.%5bGOV%5d%5d&amp;ShowOnWeb=true&amp;Lang=fr" TargetMode="External"/><Relationship Id="rId20" Type="http://schemas.openxmlformats.org/officeDocument/2006/relationships/hyperlink" Target="http://stats.oecd.org/OECDStat_Metadata/ShowMetadata.ashx?Dataset=GERD_SOF&amp;Coords=%5b%5bSECTPERF%5d.%5b_T%5d%2c%5bMEASURE%5d.%5bDF6%5d%2c%5bCOUNTRY%5d.%5bGBR%5d%2c%5bSECTFUND%5d.%5bPNP%5d%5d&amp;ShowOnWeb=true&amp;Lang=fr" TargetMode="External"/><Relationship Id="rId29" Type="http://schemas.openxmlformats.org/officeDocument/2006/relationships/hyperlink" Target="http://stats.oecd.org/OECDStat_Metadata/ShowMetadata.ashx?Dataset=GERD_SOF&amp;Coords=%5b%5bSECTPERF%5d.%5b_T%5d%2c%5bMEASURE%5d.%5bDF6%5d%2c%5bCOUNTRY%5d.%5bSWE%5d%2c%5bSECTFUND%5d.%5bROW%5d%5d&amp;ShowOnWeb=true&amp;Lang=fr" TargetMode="External"/><Relationship Id="rId41" Type="http://schemas.openxmlformats.org/officeDocument/2006/relationships/hyperlink" Target="http://stats.oecd.org/OECDStat_Metadata/ShowMetadata.ashx?Dataset=GERD_SOF&amp;Coords=%5b%5bSECTPERF%5d.%5b_T%5d%2c%5bMEASURE%5d.%5bDF6%5d%2c%5bCOUNTRY%5d.%5bITA%5d%2c%5bSECTFUND%5d.%5bROW%5d%5d&amp;ShowOnWeb=true&amp;Lang=fr" TargetMode="External"/><Relationship Id="rId54" Type="http://schemas.openxmlformats.org/officeDocument/2006/relationships/hyperlink" Target="http://stats.oecd.org/OECDStat_Metadata/ShowMetadata.ashx?Dataset=GERD_SOF&amp;Coords=%5b%5bSECTPERF%5d.%5b_T%5d%2c%5bMEASURE%5d.%5bDF6%5d%2c%5bCOUNTRY%5d.%5bFRA%5d%2c%5bSECTFUND%5d.%5bBES%5d%5d&amp;ShowOnWeb=true&amp;Lang=fr" TargetMode="External"/><Relationship Id="rId1" Type="http://schemas.openxmlformats.org/officeDocument/2006/relationships/hyperlink" Target="http://stats.oecd.org/OECDStat_Metadata/ShowMetadata.ashx?Dataset=SNA_TABLE1&amp;Coords=%5b%5bMEASURE%5d.%5bVPVOB%5d%2c%5bTRANSACT%5d.%5bB1_GE%5d%2c%5bLOCATION%5d.%5bUSA%5d%5d&amp;ShowOnWeb=true&amp;Lang=fr" TargetMode="External"/><Relationship Id="rId6" Type="http://schemas.openxmlformats.org/officeDocument/2006/relationships/hyperlink" Target="http://stats.oecd.org/OECDStat_Metadata/ShowMetadata.ashx?Dataset=SNA_TABLE1&amp;Coords=%5b%5bMEASURE%5d.%5bVPVOB%5d%2c%5bTRANSACT%5d.%5bB1_GE%5d%2c%5bLOCATION%5d.%5bDEU%5d%5d&amp;ShowOnWeb=true&amp;Lang=fr" TargetMode="External"/><Relationship Id="rId11" Type="http://schemas.openxmlformats.org/officeDocument/2006/relationships/hyperlink" Target="http://stats.oecd.org/OECDStat_Metadata/ShowMetadata.ashx?Dataset=SNA_TABLE1&amp;Coords=%5bLOCATION%5d.%5bITA%5d&amp;ShowOnWeb=true&amp;Lang=fr" TargetMode="External"/><Relationship Id="rId24" Type="http://schemas.openxmlformats.org/officeDocument/2006/relationships/hyperlink" Target="http://stats.oecd.org/OECDStat_Metadata/ShowMetadata.ashx?Dataset=GERD_SOF&amp;Coords=%5b%5bSECTPERF%5d.%5b_T%5d%2c%5bMEASURE%5d.%5bDF6%5d%2c%5bCOUNTRY%5d.%5bGBR%5d%2c%5bSECTFUND%5d.%5bBES%5d%5d&amp;ShowOnWeb=true&amp;Lang=fr" TargetMode="External"/><Relationship Id="rId32" Type="http://schemas.openxmlformats.org/officeDocument/2006/relationships/hyperlink" Target="http://stats.oecd.org/OECDStat_Metadata/ShowMetadata.ashx?Dataset=GERD_SOF&amp;Coords=%5b%5bSECTPERF%5d.%5b_T%5d%2c%5bMEASURE%5d.%5bDF6%5d%2c%5bCOUNTRY%5d.%5bESP%5d%2c%5bSECTFUND%5d.%5bPNP%5d%5d&amp;ShowOnWeb=true&amp;Lang=fr" TargetMode="External"/><Relationship Id="rId37" Type="http://schemas.openxmlformats.org/officeDocument/2006/relationships/hyperlink" Target="http://stats.oecd.org/OECDStat_Metadata/ShowMetadata.ashx?Dataset=GERD_SOF&amp;Coords=%5b%5bSECTPERF%5d.%5b_T%5d%2c%5bMEASURE%5d.%5bDF6%5d%2c%5bCOUNTRY%5d.%5bESP%5d%2c%5bSECTFUND%5d.%5b_T%5d%5d&amp;ShowOnWeb=true&amp;Lang=fr" TargetMode="External"/><Relationship Id="rId40" Type="http://schemas.openxmlformats.org/officeDocument/2006/relationships/hyperlink" Target="http://stats.oecd.org/OECDStat_Metadata/ShowMetadata.ashx?Dataset=GERD_SOF&amp;Coords=%5b%5bSECTPERF%5d.%5b_T%5d%2c%5bMEASURE%5d.%5bDF6%5d%2c%5bCOUNTRY%5d.%5bITA%5d%2c%5bSECTFUND%5d.%5bGOV%5d%5d&amp;ShowOnWeb=true&amp;Lang=fr" TargetMode="External"/><Relationship Id="rId45" Type="http://schemas.openxmlformats.org/officeDocument/2006/relationships/hyperlink" Target="http://stats.oecd.org/OECDStat_Metadata/ShowMetadata.ashx?Dataset=GERD_SOF&amp;Coords=%5b%5bSECTPERF%5d.%5b_T%5d%2c%5bMEASURE%5d.%5bDF6%5d%2c%5bCOUNTRY%5d.%5bDEU%5d%2c%5bSECTFUND%5d.%5bHES%5d%5d&amp;ShowOnWeb=true&amp;Lang=fr" TargetMode="External"/><Relationship Id="rId53" Type="http://schemas.openxmlformats.org/officeDocument/2006/relationships/hyperlink" Target="http://stats.oecd.org/OECDStat_Metadata/ShowMetadata.ashx?Dataset=GERD_SOF&amp;Coords=%5b%5bSECTPERF%5d.%5b_T%5d%2c%5bMEASURE%5d.%5bDF6%5d%2c%5bCOUNTRY%5d.%5bFRA%5d%2c%5bSECTFUND%5d.%5bROW%5d%5d&amp;ShowOnWeb=true&amp;Lang=fr" TargetMode="External"/><Relationship Id="rId58" Type="http://schemas.openxmlformats.org/officeDocument/2006/relationships/comments" Target="../comments3.xml"/><Relationship Id="rId5" Type="http://schemas.openxmlformats.org/officeDocument/2006/relationships/hyperlink" Target="http://stats.oecd.org/OECDStat_Metadata/ShowMetadata.ashx?Dataset=SNA_TABLE1&amp;Coords=%5b%5bMEASURE%5d.%5bVPVOB%5d%2c%5bTRANSACT%5d.%5bB1_GE%5d%2c%5bLOCATION%5d.%5bITA%5d%5d&amp;ShowOnWeb=true&amp;Lang=fr" TargetMode="External"/><Relationship Id="rId15" Type="http://schemas.openxmlformats.org/officeDocument/2006/relationships/hyperlink" Target="http://stats.oecd.org/OECDStat_Metadata/ShowMetadata.ashx?Dataset=GERD_SOF&amp;Coords=%5b%5bSECTPERF%5d.%5b_T%5d%2c%5bMEASURE%5d.%5bDF6%5d%2c%5bCOUNTRY%5d.%5bUSA%5d%2c%5bSECTFUND%5d.%5bHES%5d%5d&amp;ShowOnWeb=true&amp;Lang=fr" TargetMode="External"/><Relationship Id="rId23" Type="http://schemas.openxmlformats.org/officeDocument/2006/relationships/hyperlink" Target="http://stats.oecd.org/OECDStat_Metadata/ShowMetadata.ashx?Dataset=GERD_SOF&amp;Coords=%5b%5bSECTPERF%5d.%5b_T%5d%2c%5bMEASURE%5d.%5bDF6%5d%2c%5bCOUNTRY%5d.%5bGBR%5d%2c%5bSECTFUND%5d.%5bROW%5d%5d&amp;ShowOnWeb=true&amp;Lang=fr" TargetMode="External"/><Relationship Id="rId28" Type="http://schemas.openxmlformats.org/officeDocument/2006/relationships/hyperlink" Target="http://stats.oecd.org/OECDStat_Metadata/ShowMetadata.ashx?Dataset=GERD_SOF&amp;Coords=%5b%5bSECTPERF%5d.%5b_T%5d%2c%5bMEASURE%5d.%5bDF6%5d%2c%5bCOUNTRY%5d.%5bSWE%5d%2c%5bSECTFUND%5d.%5bGOV%5d%5d&amp;ShowOnWeb=true&amp;Lang=fr" TargetMode="External"/><Relationship Id="rId36" Type="http://schemas.openxmlformats.org/officeDocument/2006/relationships/hyperlink" Target="http://stats.oecd.org/OECDStat_Metadata/ShowMetadata.ashx?Dataset=GERD_SOF&amp;Coords=%5b%5bSECTPERF%5d.%5b_T%5d%2c%5bMEASURE%5d.%5bDF6%5d%2c%5bCOUNTRY%5d.%5bESP%5d%2c%5bSECTFUND%5d.%5bBES%5d%5d&amp;ShowOnWeb=true&amp;Lang=fr" TargetMode="External"/><Relationship Id="rId49" Type="http://schemas.openxmlformats.org/officeDocument/2006/relationships/hyperlink" Target="http://stats.oecd.org/OECDStat_Metadata/ShowMetadata.ashx?Dataset=GERD_SOF&amp;Coords=%5b%5bSECTPERF%5d.%5b_T%5d%2c%5bMEASURE%5d.%5bDF6%5d%2c%5bCOUNTRY%5d.%5bDEU%5d%2c%5bSECTFUND%5d.%5b_T%5d%5d&amp;ShowOnWeb=true&amp;Lang=fr" TargetMode="External"/><Relationship Id="rId57" Type="http://schemas.openxmlformats.org/officeDocument/2006/relationships/vmlDrawing" Target="../drawings/vmlDrawing3.vml"/><Relationship Id="rId10" Type="http://schemas.openxmlformats.org/officeDocument/2006/relationships/hyperlink" Target="http://stats.oecd.org/OECDStat_Metadata/ShowMetadata.ashx?Dataset=SNA_TABLE1&amp;Coords=%5bLOCATION%5d.%5bESP%5d&amp;ShowOnWeb=true&amp;Lang=fr" TargetMode="External"/><Relationship Id="rId19" Type="http://schemas.openxmlformats.org/officeDocument/2006/relationships/hyperlink" Target="http://stats.oecd.org/OECDStat_Metadata/ShowMetadata.ashx?Dataset=GERD_SOF&amp;Coords=%5b%5bSECTPERF%5d.%5b_T%5d%2c%5bMEASURE%5d.%5bDF6%5d%2c%5bCOUNTRY%5d.%5bUSA%5d%2c%5bSECTFUND%5d.%5b_T%5d%5d&amp;ShowOnWeb=true&amp;Lang=fr" TargetMode="External"/><Relationship Id="rId31" Type="http://schemas.openxmlformats.org/officeDocument/2006/relationships/hyperlink" Target="http://stats.oecd.org/OECDStat_Metadata/ShowMetadata.ashx?Dataset=GERD_SOF&amp;Coords=%5b%5bSECTPERF%5d.%5b_T%5d%2c%5bMEASURE%5d.%5bDF6%5d%2c%5bCOUNTRY%5d.%5bSWE%5d%2c%5bSECTFUND%5d.%5b_T%5d%5d&amp;ShowOnWeb=true&amp;Lang=fr" TargetMode="External"/><Relationship Id="rId44" Type="http://schemas.openxmlformats.org/officeDocument/2006/relationships/hyperlink" Target="http://stats.oecd.org/OECDStat_Metadata/ShowMetadata.ashx?Dataset=GERD_SOF&amp;Coords=%5b%5bSECTPERF%5d.%5b_T%5d%2c%5bMEASURE%5d.%5bDF6%5d%2c%5bCOUNTRY%5d.%5bDEU%5d%2c%5bSECTFUND%5d.%5bPNP%5d%5d&amp;ShowOnWeb=true&amp;Lang=fr" TargetMode="External"/><Relationship Id="rId52" Type="http://schemas.openxmlformats.org/officeDocument/2006/relationships/hyperlink" Target="http://stats.oecd.org/OECDStat_Metadata/ShowMetadata.ashx?Dataset=GERD_SOF&amp;Coords=%5b%5bSECTPERF%5d.%5b_T%5d%2c%5bMEASURE%5d.%5bDF6%5d%2c%5bCOUNTRY%5d.%5bFRA%5d%2c%5bSECTFUND%5d.%5bGOV%5d%5d&amp;ShowOnWeb=true&amp;Lang=fr" TargetMode="External"/><Relationship Id="rId4" Type="http://schemas.openxmlformats.org/officeDocument/2006/relationships/hyperlink" Target="http://stats.oecd.org/OECDStat_Metadata/ShowMetadata.ashx?Dataset=SNA_TABLE1&amp;Coords=%5b%5bMEASURE%5d.%5bVPVOB%5d%2c%5bTRANSACT%5d.%5bB1_GE%5d%2c%5bLOCATION%5d.%5bESP%5d%5d&amp;ShowOnWeb=true&amp;Lang=fr" TargetMode="External"/><Relationship Id="rId9" Type="http://schemas.openxmlformats.org/officeDocument/2006/relationships/hyperlink" Target="http://stats.oecd.org/OECDStat_Metadata/ShowMetadata.ashx?Dataset=SNA_TABLE1&amp;Coords=%5bLOCATION%5d.%5bSWE%5d&amp;ShowOnWeb=true&amp;Lang=fr" TargetMode="External"/><Relationship Id="rId14" Type="http://schemas.openxmlformats.org/officeDocument/2006/relationships/hyperlink" Target="http://stats.oecd.org/OECDStat_Metadata/ShowMetadata.ashx?Dataset=GERD_SOF&amp;Coords=%5b%5bSECTPERF%5d.%5b_T%5d%2c%5bMEASURE%5d.%5bDF6%5d%2c%5bCOUNTRY%5d.%5bUSA%5d%2c%5bSECTFUND%5d.%5bPNP%5d%5d&amp;ShowOnWeb=true&amp;Lang=fr" TargetMode="External"/><Relationship Id="rId22" Type="http://schemas.openxmlformats.org/officeDocument/2006/relationships/hyperlink" Target="http://stats.oecd.org/OECDStat_Metadata/ShowMetadata.ashx?Dataset=GERD_SOF&amp;Coords=%5b%5bSECTPERF%5d.%5b_T%5d%2c%5bMEASURE%5d.%5bDF6%5d%2c%5bCOUNTRY%5d.%5bGBR%5d%2c%5bSECTFUND%5d.%5bGOV%5d%5d&amp;ShowOnWeb=true&amp;Lang=fr" TargetMode="External"/><Relationship Id="rId27" Type="http://schemas.openxmlformats.org/officeDocument/2006/relationships/hyperlink" Target="http://stats.oecd.org/OECDStat_Metadata/ShowMetadata.ashx?Dataset=GERD_SOF&amp;Coords=%5b%5bSECTPERF%5d.%5b_T%5d%2c%5bMEASURE%5d.%5bDF6%5d%2c%5bCOUNTRY%5d.%5bSWE%5d%2c%5bSECTFUND%5d.%5bHES%5d%5d&amp;ShowOnWeb=true&amp;Lang=fr" TargetMode="External"/><Relationship Id="rId30" Type="http://schemas.openxmlformats.org/officeDocument/2006/relationships/hyperlink" Target="http://stats.oecd.org/OECDStat_Metadata/ShowMetadata.ashx?Dataset=GERD_SOF&amp;Coords=%5b%5bSECTPERF%5d.%5b_T%5d%2c%5bMEASURE%5d.%5bDF6%5d%2c%5bCOUNTRY%5d.%5bSWE%5d%2c%5bSECTFUND%5d.%5bBES%5d%5d&amp;ShowOnWeb=true&amp;Lang=fr" TargetMode="External"/><Relationship Id="rId35" Type="http://schemas.openxmlformats.org/officeDocument/2006/relationships/hyperlink" Target="http://stats.oecd.org/OECDStat_Metadata/ShowMetadata.ashx?Dataset=GERD_SOF&amp;Coords=%5b%5bSECTPERF%5d.%5b_T%5d%2c%5bMEASURE%5d.%5bDF6%5d%2c%5bCOUNTRY%5d.%5bESP%5d%2c%5bSECTFUND%5d.%5bROW%5d%5d&amp;ShowOnWeb=true&amp;Lang=fr" TargetMode="External"/><Relationship Id="rId43" Type="http://schemas.openxmlformats.org/officeDocument/2006/relationships/hyperlink" Target="http://stats.oecd.org/OECDStat_Metadata/ShowMetadata.ashx?Dataset=GERD_SOF&amp;Coords=%5b%5bSECTPERF%5d.%5b_T%5d%2c%5bMEASURE%5d.%5bDF6%5d%2c%5bCOUNTRY%5d.%5bITA%5d%2c%5bSECTFUND%5d.%5b_T%5d%5d&amp;ShowOnWeb=true&amp;Lang=fr" TargetMode="External"/><Relationship Id="rId48" Type="http://schemas.openxmlformats.org/officeDocument/2006/relationships/hyperlink" Target="http://stats.oecd.org/OECDStat_Metadata/ShowMetadata.ashx?Dataset=GERD_SOF&amp;Coords=%5b%5bSECTPERF%5d.%5b_T%5d%2c%5bMEASURE%5d.%5bDF6%5d%2c%5bCOUNTRY%5d.%5bDEU%5d%2c%5bSECTFUND%5d.%5bBES%5d%5d&amp;ShowOnWeb=true&amp;Lang=fr" TargetMode="External"/><Relationship Id="rId56" Type="http://schemas.openxmlformats.org/officeDocument/2006/relationships/drawing" Target="../drawings/drawing38.xml"/><Relationship Id="rId8" Type="http://schemas.openxmlformats.org/officeDocument/2006/relationships/hyperlink" Target="http://stats.oecd.org/OECDStat_Metadata/ShowMetadata.ashx?Dataset=SNA_TABLE1&amp;Coords=%5bLOCATION%5d.%5bGBR%5d&amp;ShowOnWeb=true&amp;Lang=fr" TargetMode="External"/><Relationship Id="rId51" Type="http://schemas.openxmlformats.org/officeDocument/2006/relationships/hyperlink" Target="http://stats.oecd.org/OECDStat_Metadata/ShowMetadata.ashx?Dataset=GERD_SOF&amp;Coords=%5b%5bSECTPERF%5d.%5b_T%5d%2c%5bMEASURE%5d.%5bDF6%5d%2c%5bCOUNTRY%5d.%5bFRA%5d%2c%5bSECTFUND%5d.%5bHES%5d%5d&amp;ShowOnWeb=true&amp;Lang=fr" TargetMode="External"/><Relationship Id="rId3" Type="http://schemas.openxmlformats.org/officeDocument/2006/relationships/hyperlink" Target="http://stats.oecd.org/OECDStat_Metadata/ShowMetadata.ashx?Dataset=SNA_TABLE1&amp;Coords=%5b%5bMEASURE%5d.%5bVPVOB%5d%2c%5bTRANSACT%5d.%5bB1_GE%5d%2c%5bLOCATION%5d.%5bSWE%5d%5d&amp;ShowOnWeb=true&amp;Lang=fr"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4.xml.rels><?xml version="1.0" encoding="UTF-8" standalone="yes"?>
<Relationships xmlns="http://schemas.openxmlformats.org/package/2006/relationships"><Relationship Id="rId8" Type="http://schemas.openxmlformats.org/officeDocument/2006/relationships/hyperlink" Target="http://stats.oecd.org/OECDStat_Metadata/ShowMetadata.ashx?Dataset=EO&amp;Coords=%5bLOCATION%5d.%5bEA17%5d&amp;ShowOnWeb=true&amp;Lang=en" TargetMode="External"/><Relationship Id="rId3" Type="http://schemas.openxmlformats.org/officeDocument/2006/relationships/hyperlink" Target="http://stats.oecd.org/OECDStat_Metadata/ShowMetadata.ashx?Dataset=EO&amp;Coords=%5bLOCATION%5d.%5bFRA%5d&amp;ShowOnWeb=true&amp;Lang=en" TargetMode="External"/><Relationship Id="rId7" Type="http://schemas.openxmlformats.org/officeDocument/2006/relationships/hyperlink" Target="http://stats.oecd.org/OECDStat_Metadata/ShowMetadata.ashx?Dataset=EO&amp;Coords=%5bLOCATION%5d.%5bESP%5d&amp;ShowOnWeb=true&amp;Lang=en" TargetMode="External"/><Relationship Id="rId2" Type="http://schemas.openxmlformats.org/officeDocument/2006/relationships/hyperlink" Target="http://stats.oecd.org/OECDStat_Metadata/ShowMetadata.ashx?Dataset=EO&amp;Coords=%5bLOCATION%5d.%5bBEL%5d&amp;ShowOnWeb=true&amp;Lang=en" TargetMode="External"/><Relationship Id="rId1" Type="http://schemas.openxmlformats.org/officeDocument/2006/relationships/hyperlink" Target="http://stats.oecd.org/OECDStat_Metadata/ShowMetadata.ashx?Dataset=EO&amp;Coords=%5bLOCATION%5d.%5bAUT%5d&amp;ShowOnWeb=true&amp;Lang=en" TargetMode="External"/><Relationship Id="rId6" Type="http://schemas.openxmlformats.org/officeDocument/2006/relationships/hyperlink" Target="http://stats.oecd.org/OECDStat_Metadata/ShowMetadata.ashx?Dataset=EO&amp;Coords=%5bLOCATION%5d.%5bNLD%5d&amp;ShowOnWeb=true&amp;Lang=en" TargetMode="External"/><Relationship Id="rId5" Type="http://schemas.openxmlformats.org/officeDocument/2006/relationships/hyperlink" Target="http://stats.oecd.org/OECDStat_Metadata/ShowMetadata.ashx?Dataset=EO&amp;Coords=%5bLOCATION%5d.%5bITA%5d&amp;ShowOnWeb=true&amp;Lang=en" TargetMode="External"/><Relationship Id="rId4" Type="http://schemas.openxmlformats.org/officeDocument/2006/relationships/hyperlink" Target="http://stats.oecd.org/OECDStat_Metadata/ShowMetadata.ashx?Dataset=EO&amp;Coords=%5bLOCATION%5d.%5bDEU%5d&amp;ShowOnWeb=true&amp;Lang=en" TargetMode="External"/><Relationship Id="rId9" Type="http://schemas.openxmlformats.org/officeDocument/2006/relationships/drawing" Target="../drawings/drawing47.xml"/></Relationships>
</file>

<file path=xl/worksheets/_rels/sheet25.xml.rels><?xml version="1.0" encoding="UTF-8" standalone="yes"?>
<Relationships xmlns="http://schemas.openxmlformats.org/package/2006/relationships"><Relationship Id="rId8" Type="http://schemas.openxmlformats.org/officeDocument/2006/relationships/hyperlink" Target="http://stats.oecd.org/OECDStat_Metadata/ShowMetadata.ashx?Dataset=EO&amp;Coords=%5bLOCATION%5d.%5bEA17%5d&amp;ShowOnWeb=true&amp;Lang=en" TargetMode="External"/><Relationship Id="rId3" Type="http://schemas.openxmlformats.org/officeDocument/2006/relationships/hyperlink" Target="http://stats.oecd.org/OECDStat_Metadata/ShowMetadata.ashx?Dataset=EO&amp;Coords=%5bLOCATION%5d.%5bFRA%5d&amp;ShowOnWeb=true&amp;Lang=en" TargetMode="External"/><Relationship Id="rId7" Type="http://schemas.openxmlformats.org/officeDocument/2006/relationships/hyperlink" Target="http://stats.oecd.org/OECDStat_Metadata/ShowMetadata.ashx?Dataset=EO&amp;Coords=%5bLOCATION%5d.%5bESP%5d&amp;ShowOnWeb=true&amp;Lang=en" TargetMode="External"/><Relationship Id="rId2" Type="http://schemas.openxmlformats.org/officeDocument/2006/relationships/hyperlink" Target="http://stats.oecd.org/OECDStat_Metadata/ShowMetadata.ashx?Dataset=EO&amp;Coords=%5bLOCATION%5d.%5bBEL%5d&amp;ShowOnWeb=true&amp;Lang=en" TargetMode="External"/><Relationship Id="rId1" Type="http://schemas.openxmlformats.org/officeDocument/2006/relationships/hyperlink" Target="http://stats.oecd.org/OECDStat_Metadata/ShowMetadata.ashx?Dataset=EO&amp;Coords=%5bLOCATION%5d.%5bAUT%5d&amp;ShowOnWeb=true&amp;Lang=en" TargetMode="External"/><Relationship Id="rId6" Type="http://schemas.openxmlformats.org/officeDocument/2006/relationships/hyperlink" Target="http://stats.oecd.org/OECDStat_Metadata/ShowMetadata.ashx?Dataset=EO&amp;Coords=%5bLOCATION%5d.%5bNLD%5d&amp;ShowOnWeb=true&amp;Lang=en" TargetMode="External"/><Relationship Id="rId5" Type="http://schemas.openxmlformats.org/officeDocument/2006/relationships/hyperlink" Target="http://stats.oecd.org/OECDStat_Metadata/ShowMetadata.ashx?Dataset=EO&amp;Coords=%5bLOCATION%5d.%5bITA%5d&amp;ShowOnWeb=true&amp;Lang=en" TargetMode="External"/><Relationship Id="rId4" Type="http://schemas.openxmlformats.org/officeDocument/2006/relationships/hyperlink" Target="http://stats.oecd.org/OECDStat_Metadata/ShowMetadata.ashx?Dataset=EO&amp;Coords=%5bLOCATION%5d.%5bDEU%5d&amp;ShowOnWeb=true&amp;Lang=en" TargetMode="External"/><Relationship Id="rId9" Type="http://schemas.openxmlformats.org/officeDocument/2006/relationships/drawing" Target="../drawings/drawing4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tats.oecd.org/OECDStat_Metadata/ShowMetadata.ashx?Dataset=PDB_LV&amp;Coords=%5bLOCATION%5d.%5bDEU%5d&amp;ShowOnWeb=true&amp;Lang=fr" TargetMode="External"/><Relationship Id="rId7" Type="http://schemas.openxmlformats.org/officeDocument/2006/relationships/drawing" Target="../drawings/drawing5.xml"/><Relationship Id="rId2" Type="http://schemas.openxmlformats.org/officeDocument/2006/relationships/hyperlink" Target="http://stats.oecd.org/OECDStat_Metadata/ShowMetadata.ashx?Dataset=PDB_LV&amp;Coords=%5bSUBJECT%5d.%5bT_GDPHRS%5d&amp;ShowOnWeb=true&amp;Lang=fr" TargetMode="External"/><Relationship Id="rId1" Type="http://schemas.openxmlformats.org/officeDocument/2006/relationships/hyperlink" Target="http://stats.oecd.org/OECDStat_Metadata/ShowMetadata.ashx?Dataset=PDB_LV&amp;Coords=%5b%5bMEASURE%5d.%5bVPVOB%5d%2c%5bSUBJECT%5d.%5bT_GDPHRS%5d%5d&amp;ShowOnWeb=true&amp;Lang=fr" TargetMode="External"/><Relationship Id="rId6" Type="http://schemas.openxmlformats.org/officeDocument/2006/relationships/printerSettings" Target="../printerSettings/printerSettings1.bin"/><Relationship Id="rId5" Type="http://schemas.openxmlformats.org/officeDocument/2006/relationships/hyperlink" Target="https://stats-2.oecd.org/index.aspx?DatasetCode=PDB_LV" TargetMode="External"/><Relationship Id="rId4" Type="http://schemas.openxmlformats.org/officeDocument/2006/relationships/hyperlink" Target="http://stats.oecd.org/OECDStat_Metadata/ShowMetadata.ashx?Dataset=PDB_LV&amp;ShowOnWeb=true&amp;Lang=fr" TargetMode="External"/><Relationship Id="rId9"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4.xml.rels><?xml version="1.0" encoding="UTF-8" standalone="yes"?>
<Relationships xmlns="http://schemas.openxmlformats.org/package/2006/relationships"><Relationship Id="rId3" Type="http://schemas.openxmlformats.org/officeDocument/2006/relationships/hyperlink" Target="http://stats.oecd.org/OECDStat_Metadata/ShowMetadata.ashx?Dataset=PDB_GR&amp;ShowOnWeb=true&amp;Lang=fr" TargetMode="External"/><Relationship Id="rId2" Type="http://schemas.openxmlformats.org/officeDocument/2006/relationships/hyperlink" Target="https://stats-2.oecd.org/index.aspx?DatasetCode=PDB_GR" TargetMode="External"/><Relationship Id="rId1" Type="http://schemas.openxmlformats.org/officeDocument/2006/relationships/hyperlink" Target="http://stats.oecd.org/OECDStat_Metadata/ShowMetadata.ashx?Dataset=PDB_GR&amp;Coords=%5bMEASURE%5d.%5bGRW%5d&amp;ShowOnWeb=true&amp;Lang=fr" TargetMode="External"/><Relationship Id="rId4" Type="http://schemas.openxmlformats.org/officeDocument/2006/relationships/drawing" Target="../drawings/drawing8.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22" workbookViewId="0">
      <selection activeCell="E11" sqref="E11"/>
    </sheetView>
  </sheetViews>
  <sheetFormatPr baseColWidth="10"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rgb="FF92D050"/>
  </sheetPr>
  <dimension ref="A2:N32"/>
  <sheetViews>
    <sheetView zoomScale="70" zoomScaleNormal="70" workbookViewId="0">
      <selection activeCell="G5" sqref="G5"/>
    </sheetView>
  </sheetViews>
  <sheetFormatPr baseColWidth="10" defaultRowHeight="15"/>
  <sheetData>
    <row r="2" spans="1:14">
      <c r="H2" s="25"/>
      <c r="I2" s="25"/>
    </row>
    <row r="3" spans="1:14">
      <c r="H3" s="25"/>
      <c r="I3" s="211"/>
    </row>
    <row r="4" spans="1:14">
      <c r="A4" t="s">
        <v>400</v>
      </c>
    </row>
    <row r="5" spans="1:14">
      <c r="G5" s="25" t="s">
        <v>345</v>
      </c>
      <c r="H5" s="265" t="s">
        <v>686</v>
      </c>
    </row>
    <row r="6" spans="1:14">
      <c r="C6" s="275" t="s">
        <v>395</v>
      </c>
      <c r="D6" s="275" t="s">
        <v>396</v>
      </c>
    </row>
    <row r="7" spans="1:14">
      <c r="A7" s="279" t="s">
        <v>397</v>
      </c>
      <c r="B7">
        <v>2001</v>
      </c>
      <c r="C7">
        <v>0</v>
      </c>
      <c r="D7">
        <v>0</v>
      </c>
    </row>
    <row r="8" spans="1:14">
      <c r="A8" s="279" t="s">
        <v>397</v>
      </c>
      <c r="B8">
        <v>2002</v>
      </c>
      <c r="C8">
        <v>-5.3604100000000002E-2</v>
      </c>
      <c r="D8">
        <v>8.50601E-2</v>
      </c>
    </row>
    <row r="9" spans="1:14">
      <c r="A9" s="279" t="s">
        <v>397</v>
      </c>
      <c r="B9">
        <v>2003</v>
      </c>
      <c r="C9">
        <v>-4.5406299999999997E-2</v>
      </c>
      <c r="D9">
        <v>4.1177699999999998E-2</v>
      </c>
      <c r="G9" s="278" t="s">
        <v>397</v>
      </c>
      <c r="H9" s="278"/>
      <c r="I9" s="278"/>
      <c r="J9" s="278"/>
      <c r="K9" s="278"/>
      <c r="L9" s="278"/>
      <c r="M9" s="278"/>
      <c r="N9" s="278" t="s">
        <v>398</v>
      </c>
    </row>
    <row r="10" spans="1:14">
      <c r="A10" s="279" t="s">
        <v>397</v>
      </c>
      <c r="B10">
        <v>2004</v>
      </c>
      <c r="C10">
        <v>1.77479E-2</v>
      </c>
      <c r="D10">
        <v>8.5502599999999998E-2</v>
      </c>
    </row>
    <row r="11" spans="1:14">
      <c r="A11" s="279" t="s">
        <v>397</v>
      </c>
      <c r="B11">
        <v>2005</v>
      </c>
      <c r="C11">
        <v>4.71525E-2</v>
      </c>
      <c r="D11">
        <v>0.1729059</v>
      </c>
    </row>
    <row r="12" spans="1:14">
      <c r="A12" s="279" t="s">
        <v>397</v>
      </c>
      <c r="B12">
        <v>2006</v>
      </c>
      <c r="C12">
        <v>3.0697800000000001E-2</v>
      </c>
      <c r="D12">
        <v>0.21392349999999999</v>
      </c>
    </row>
    <row r="13" spans="1:14">
      <c r="A13" s="279" t="s">
        <v>397</v>
      </c>
      <c r="B13">
        <v>2007</v>
      </c>
      <c r="C13">
        <v>5.4862000000000001E-2</v>
      </c>
      <c r="D13">
        <v>0.32271860000000002</v>
      </c>
    </row>
    <row r="14" spans="1:14">
      <c r="A14" s="279" t="s">
        <v>397</v>
      </c>
      <c r="B14">
        <v>2008</v>
      </c>
      <c r="C14">
        <v>5.1146499999999998E-2</v>
      </c>
      <c r="D14">
        <v>0.28550429999999999</v>
      </c>
    </row>
    <row r="15" spans="1:14">
      <c r="A15" s="279" t="s">
        <v>397</v>
      </c>
      <c r="B15">
        <v>2009</v>
      </c>
      <c r="C15">
        <v>-1.4190700000000001E-2</v>
      </c>
      <c r="D15">
        <v>0.28448010000000001</v>
      </c>
    </row>
    <row r="16" spans="1:14">
      <c r="A16" s="279" t="s">
        <v>397</v>
      </c>
      <c r="B16">
        <v>2010</v>
      </c>
      <c r="C16">
        <v>4.7298399999999997E-2</v>
      </c>
      <c r="D16">
        <v>0.26695819999999998</v>
      </c>
    </row>
    <row r="17" spans="1:4">
      <c r="A17" s="279" t="s">
        <v>397</v>
      </c>
      <c r="B17">
        <v>2011</v>
      </c>
      <c r="C17">
        <v>7.7581399999999995E-2</v>
      </c>
      <c r="D17">
        <v>0.25038339999999998</v>
      </c>
    </row>
    <row r="18" spans="1:4">
      <c r="A18" s="279" t="s">
        <v>397</v>
      </c>
      <c r="B18">
        <v>2012</v>
      </c>
      <c r="C18">
        <v>5.4867699999999998E-2</v>
      </c>
      <c r="D18">
        <v>0.25452229999999998</v>
      </c>
    </row>
    <row r="19" spans="1:4">
      <c r="A19" s="279" t="s">
        <v>397</v>
      </c>
      <c r="B19">
        <v>2013</v>
      </c>
      <c r="C19">
        <v>6.8396600000000002E-2</v>
      </c>
      <c r="D19">
        <v>0.27212809999999998</v>
      </c>
    </row>
    <row r="20" spans="1:4">
      <c r="A20" s="279" t="s">
        <v>398</v>
      </c>
      <c r="B20">
        <v>2001</v>
      </c>
      <c r="C20">
        <v>0</v>
      </c>
      <c r="D20">
        <v>0</v>
      </c>
    </row>
    <row r="21" spans="1:4">
      <c r="A21" s="279" t="s">
        <v>398</v>
      </c>
      <c r="B21">
        <v>2002</v>
      </c>
      <c r="C21">
        <v>-1.86768E-2</v>
      </c>
      <c r="D21">
        <v>4.9648299999999999E-2</v>
      </c>
    </row>
    <row r="22" spans="1:4">
      <c r="A22" s="279" t="s">
        <v>398</v>
      </c>
      <c r="B22">
        <v>2003</v>
      </c>
      <c r="C22">
        <v>-1.13735E-2</v>
      </c>
      <c r="D22">
        <v>6.5256099999999997E-2</v>
      </c>
    </row>
    <row r="23" spans="1:4">
      <c r="A23" s="279" t="s">
        <v>398</v>
      </c>
      <c r="B23">
        <v>2004</v>
      </c>
      <c r="C23">
        <v>3.3306099999999998E-2</v>
      </c>
      <c r="D23">
        <v>0.19155030000000001</v>
      </c>
    </row>
    <row r="24" spans="1:4">
      <c r="A24" s="279" t="s">
        <v>398</v>
      </c>
      <c r="B24">
        <v>2005</v>
      </c>
      <c r="C24">
        <v>6.5390599999999993E-2</v>
      </c>
      <c r="D24">
        <v>0.21288589999999999</v>
      </c>
    </row>
    <row r="25" spans="1:4">
      <c r="A25" s="279" t="s">
        <v>398</v>
      </c>
      <c r="B25">
        <v>2006</v>
      </c>
      <c r="C25">
        <v>7.2075799999999995E-2</v>
      </c>
      <c r="D25">
        <v>0.31420989999999999</v>
      </c>
    </row>
    <row r="26" spans="1:4">
      <c r="A26" s="279" t="s">
        <v>398</v>
      </c>
      <c r="B26">
        <v>2007</v>
      </c>
      <c r="C26">
        <v>0.1173058</v>
      </c>
      <c r="D26">
        <v>0.38579079999999999</v>
      </c>
    </row>
    <row r="27" spans="1:4">
      <c r="A27" s="279" t="s">
        <v>398</v>
      </c>
      <c r="B27">
        <v>2008</v>
      </c>
      <c r="C27">
        <v>9.8265599999999995E-2</v>
      </c>
      <c r="D27">
        <v>0.38292599999999999</v>
      </c>
    </row>
    <row r="28" spans="1:4">
      <c r="A28" s="279" t="s">
        <v>398</v>
      </c>
      <c r="B28">
        <v>2009</v>
      </c>
      <c r="C28">
        <v>4.48647E-2</v>
      </c>
      <c r="D28">
        <v>0.33775620000000001</v>
      </c>
    </row>
    <row r="29" spans="1:4">
      <c r="A29" s="279" t="s">
        <v>398</v>
      </c>
      <c r="B29">
        <v>2010</v>
      </c>
      <c r="C29">
        <v>7.5186699999999995E-2</v>
      </c>
      <c r="D29">
        <v>0.4005146</v>
      </c>
    </row>
    <row r="30" spans="1:4">
      <c r="A30" s="279" t="s">
        <v>398</v>
      </c>
      <c r="B30">
        <v>2011</v>
      </c>
      <c r="C30">
        <v>5.8885600000000003E-2</v>
      </c>
      <c r="D30">
        <v>0.3888721</v>
      </c>
    </row>
    <row r="31" spans="1:4">
      <c r="A31" s="279" t="s">
        <v>398</v>
      </c>
      <c r="B31">
        <v>2012</v>
      </c>
      <c r="C31">
        <v>4.5790699999999997E-2</v>
      </c>
      <c r="D31">
        <v>0.43261430000000001</v>
      </c>
    </row>
    <row r="32" spans="1:4">
      <c r="A32" s="279" t="s">
        <v>398</v>
      </c>
      <c r="B32">
        <v>2013</v>
      </c>
      <c r="C32">
        <v>5.1374400000000001E-2</v>
      </c>
      <c r="D32">
        <v>0.45975490000000002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rgb="FF92D050"/>
  </sheetPr>
  <dimension ref="A1:N32"/>
  <sheetViews>
    <sheetView topLeftCell="D1" workbookViewId="0">
      <selection activeCell="G1" sqref="G1"/>
    </sheetView>
  </sheetViews>
  <sheetFormatPr baseColWidth="10" defaultRowHeight="15"/>
  <sheetData>
    <row r="1" spans="1:14">
      <c r="G1" s="25" t="s">
        <v>345</v>
      </c>
      <c r="H1" s="266" t="s">
        <v>687</v>
      </c>
    </row>
    <row r="2" spans="1:14">
      <c r="G2" s="263" t="s">
        <v>63</v>
      </c>
      <c r="H2" s="263" t="s">
        <v>373</v>
      </c>
    </row>
    <row r="3" spans="1:14">
      <c r="G3" s="263" t="s">
        <v>313</v>
      </c>
      <c r="H3" s="263" t="s">
        <v>688</v>
      </c>
    </row>
    <row r="4" spans="1:14">
      <c r="A4" t="s">
        <v>401</v>
      </c>
    </row>
    <row r="6" spans="1:14">
      <c r="C6" s="274" t="s">
        <v>395</v>
      </c>
      <c r="D6" s="274" t="s">
        <v>396</v>
      </c>
    </row>
    <row r="7" spans="1:14">
      <c r="A7" s="279" t="s">
        <v>397</v>
      </c>
      <c r="B7">
        <v>2001</v>
      </c>
      <c r="C7">
        <v>0</v>
      </c>
      <c r="D7">
        <v>0</v>
      </c>
    </row>
    <row r="8" spans="1:14">
      <c r="A8" s="279" t="s">
        <v>397</v>
      </c>
      <c r="B8">
        <v>2002</v>
      </c>
      <c r="C8">
        <v>3.0228600000000001E-2</v>
      </c>
      <c r="D8">
        <v>-8.7346099999999996E-2</v>
      </c>
    </row>
    <row r="9" spans="1:14">
      <c r="A9" s="279" t="s">
        <v>397</v>
      </c>
      <c r="B9">
        <v>2003</v>
      </c>
      <c r="C9">
        <v>1.8407799999999998E-2</v>
      </c>
      <c r="D9">
        <v>-7.9456299999999994E-2</v>
      </c>
      <c r="G9" s="279" t="s">
        <v>397</v>
      </c>
      <c r="H9" s="279"/>
      <c r="I9" s="279"/>
      <c r="J9" s="279"/>
      <c r="K9" s="279"/>
      <c r="L9" s="279"/>
      <c r="M9" s="279"/>
      <c r="N9" s="279" t="s">
        <v>398</v>
      </c>
    </row>
    <row r="10" spans="1:14">
      <c r="A10" s="279" t="s">
        <v>397</v>
      </c>
      <c r="B10">
        <v>2004</v>
      </c>
      <c r="C10">
        <v>9.5176700000000003E-2</v>
      </c>
      <c r="D10">
        <v>5.0864199999999998E-2</v>
      </c>
    </row>
    <row r="11" spans="1:14">
      <c r="A11" s="279" t="s">
        <v>397</v>
      </c>
      <c r="B11">
        <v>2005</v>
      </c>
      <c r="C11">
        <v>0.15054609999999999</v>
      </c>
      <c r="D11">
        <v>5.8463099999999997E-2</v>
      </c>
    </row>
    <row r="12" spans="1:14">
      <c r="A12" s="279" t="s">
        <v>397</v>
      </c>
      <c r="B12">
        <v>2006</v>
      </c>
      <c r="C12">
        <v>8.9816999999999994E-2</v>
      </c>
      <c r="D12">
        <v>5.0559E-2</v>
      </c>
    </row>
    <row r="13" spans="1:14">
      <c r="A13" s="279" t="s">
        <v>397</v>
      </c>
      <c r="B13">
        <v>2007</v>
      </c>
      <c r="C13">
        <v>0.11003300000000001</v>
      </c>
      <c r="D13">
        <v>4.2576799999999998E-2</v>
      </c>
    </row>
    <row r="14" spans="1:14">
      <c r="A14" s="279" t="s">
        <v>397</v>
      </c>
      <c r="B14">
        <v>2008</v>
      </c>
      <c r="C14">
        <v>0.1386976</v>
      </c>
      <c r="D14">
        <v>6.1303099999999999E-2</v>
      </c>
    </row>
    <row r="15" spans="1:14">
      <c r="A15" s="279" t="s">
        <v>397</v>
      </c>
      <c r="B15">
        <v>2009</v>
      </c>
      <c r="C15">
        <v>0.18509010000000001</v>
      </c>
      <c r="D15">
        <v>0.1257973</v>
      </c>
    </row>
    <row r="16" spans="1:14">
      <c r="A16" s="279" t="s">
        <v>397</v>
      </c>
      <c r="B16">
        <v>2010</v>
      </c>
      <c r="C16">
        <v>0.21597769999999999</v>
      </c>
      <c r="D16">
        <v>0.10560319999999999</v>
      </c>
    </row>
    <row r="17" spans="1:4">
      <c r="A17" s="279" t="s">
        <v>397</v>
      </c>
      <c r="B17">
        <v>2011</v>
      </c>
      <c r="C17">
        <v>0.20964150000000001</v>
      </c>
      <c r="D17">
        <v>0.1013613</v>
      </c>
    </row>
    <row r="18" spans="1:4">
      <c r="A18" s="279" t="s">
        <v>397</v>
      </c>
      <c r="B18">
        <v>2012</v>
      </c>
      <c r="C18">
        <v>0.221137</v>
      </c>
      <c r="D18">
        <v>0.17492199999999999</v>
      </c>
    </row>
    <row r="19" spans="1:4">
      <c r="A19" s="279" t="s">
        <v>397</v>
      </c>
      <c r="B19">
        <v>2013</v>
      </c>
      <c r="C19">
        <v>0.2504053</v>
      </c>
      <c r="D19">
        <v>0.1740284</v>
      </c>
    </row>
    <row r="20" spans="1:4">
      <c r="A20" s="279" t="s">
        <v>398</v>
      </c>
      <c r="B20">
        <v>2001</v>
      </c>
      <c r="C20">
        <v>0</v>
      </c>
      <c r="D20">
        <v>0</v>
      </c>
    </row>
    <row r="21" spans="1:4">
      <c r="A21" s="279" t="s">
        <v>398</v>
      </c>
      <c r="B21">
        <v>2002</v>
      </c>
      <c r="C21">
        <v>2.6635200000000001E-2</v>
      </c>
      <c r="D21">
        <v>0.1036015</v>
      </c>
    </row>
    <row r="22" spans="1:4">
      <c r="A22" s="279" t="s">
        <v>398</v>
      </c>
      <c r="B22">
        <v>2003</v>
      </c>
      <c r="C22">
        <v>3.9629900000000003E-2</v>
      </c>
      <c r="D22">
        <v>0.1737204</v>
      </c>
    </row>
    <row r="23" spans="1:4">
      <c r="A23" s="279" t="s">
        <v>398</v>
      </c>
      <c r="B23">
        <v>2004</v>
      </c>
      <c r="C23">
        <v>0.11660669999999999</v>
      </c>
      <c r="D23">
        <v>0.33229350000000002</v>
      </c>
    </row>
    <row r="24" spans="1:4">
      <c r="A24" s="279" t="s">
        <v>398</v>
      </c>
      <c r="B24">
        <v>2005</v>
      </c>
      <c r="C24">
        <v>0.15756609999999999</v>
      </c>
      <c r="D24">
        <v>0.33088970000000001</v>
      </c>
    </row>
    <row r="25" spans="1:4">
      <c r="A25" s="279" t="s">
        <v>398</v>
      </c>
      <c r="B25">
        <v>2006</v>
      </c>
      <c r="C25">
        <v>0.17986679999999999</v>
      </c>
      <c r="D25">
        <v>0.44703199999999998</v>
      </c>
    </row>
    <row r="26" spans="1:4">
      <c r="A26" s="279" t="s">
        <v>398</v>
      </c>
      <c r="B26">
        <v>2007</v>
      </c>
      <c r="C26">
        <v>0.24972630000000001</v>
      </c>
      <c r="D26">
        <v>0.42396929999999999</v>
      </c>
    </row>
    <row r="27" spans="1:4">
      <c r="A27" s="279" t="s">
        <v>398</v>
      </c>
      <c r="B27">
        <v>2008</v>
      </c>
      <c r="C27">
        <v>0.22629170000000001</v>
      </c>
      <c r="D27">
        <v>0.45334239999999998</v>
      </c>
    </row>
    <row r="28" spans="1:4">
      <c r="A28" s="279" t="s">
        <v>398</v>
      </c>
      <c r="B28">
        <v>2009</v>
      </c>
      <c r="C28">
        <v>0.21097279999999999</v>
      </c>
      <c r="D28">
        <v>0.63772770000000001</v>
      </c>
    </row>
    <row r="29" spans="1:4">
      <c r="A29" s="279" t="s">
        <v>398</v>
      </c>
      <c r="B29">
        <v>2010</v>
      </c>
      <c r="C29">
        <v>0.2294149</v>
      </c>
      <c r="D29">
        <v>0.6642361</v>
      </c>
    </row>
    <row r="30" spans="1:4">
      <c r="A30" s="279" t="s">
        <v>398</v>
      </c>
      <c r="B30">
        <v>2011</v>
      </c>
      <c r="C30">
        <v>0.16953180000000001</v>
      </c>
      <c r="D30">
        <v>0.79724689999999998</v>
      </c>
    </row>
    <row r="31" spans="1:4">
      <c r="A31" s="279" t="s">
        <v>398</v>
      </c>
      <c r="B31">
        <v>2012</v>
      </c>
      <c r="C31">
        <v>0.173789</v>
      </c>
      <c r="D31">
        <v>0.8397713</v>
      </c>
    </row>
    <row r="32" spans="1:4">
      <c r="A32" s="279" t="s">
        <v>398</v>
      </c>
      <c r="B32">
        <v>2013</v>
      </c>
      <c r="C32">
        <v>0.20103360000000001</v>
      </c>
      <c r="D32">
        <v>0.67324260000000002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92D050"/>
  </sheetPr>
  <dimension ref="A1:AN76"/>
  <sheetViews>
    <sheetView topLeftCell="K38" zoomScale="60" zoomScaleNormal="60" workbookViewId="0">
      <selection activeCell="O45" sqref="O45"/>
    </sheetView>
  </sheetViews>
  <sheetFormatPr baseColWidth="10" defaultRowHeight="15"/>
  <sheetData>
    <row r="1" spans="1:34" ht="15" customHeight="1">
      <c r="A1" s="44" t="s">
        <v>75</v>
      </c>
      <c r="B1" s="45"/>
      <c r="C1" s="45"/>
      <c r="D1" s="46" t="s">
        <v>76</v>
      </c>
      <c r="E1" s="47"/>
      <c r="F1" s="47"/>
      <c r="G1" s="47"/>
      <c r="H1" s="47" t="s">
        <v>77</v>
      </c>
      <c r="I1" s="47"/>
      <c r="J1" s="47"/>
      <c r="K1" s="47"/>
      <c r="L1" s="47"/>
      <c r="O1" t="s">
        <v>78</v>
      </c>
      <c r="V1" t="s">
        <v>79</v>
      </c>
      <c r="AA1" t="s">
        <v>80</v>
      </c>
    </row>
    <row r="2" spans="1:34" ht="15" customHeight="1">
      <c r="A2" s="48"/>
      <c r="B2" s="429" t="s">
        <v>81</v>
      </c>
      <c r="C2" s="430"/>
      <c r="D2" s="49"/>
      <c r="E2" s="431" t="s">
        <v>82</v>
      </c>
      <c r="F2" s="432"/>
      <c r="G2" s="433"/>
      <c r="H2" s="50"/>
      <c r="I2" s="434" t="s">
        <v>83</v>
      </c>
      <c r="J2" s="435"/>
      <c r="K2" s="51" t="s">
        <v>84</v>
      </c>
      <c r="L2" s="51"/>
      <c r="M2" s="434" t="s">
        <v>85</v>
      </c>
      <c r="N2" s="435"/>
      <c r="O2" s="52"/>
      <c r="P2" s="436" t="s">
        <v>83</v>
      </c>
      <c r="Q2" s="437"/>
      <c r="R2" s="53" t="s">
        <v>84</v>
      </c>
      <c r="S2" s="53"/>
      <c r="T2" s="436" t="s">
        <v>85</v>
      </c>
      <c r="U2" s="437"/>
      <c r="V2" s="54"/>
      <c r="W2" s="439" t="s">
        <v>86</v>
      </c>
      <c r="X2" s="440"/>
      <c r="Y2" s="439" t="s">
        <v>87</v>
      </c>
      <c r="Z2" s="440"/>
      <c r="AA2" s="55"/>
      <c r="AB2" s="441" t="s">
        <v>88</v>
      </c>
      <c r="AC2" s="442"/>
      <c r="AD2" s="441" t="s">
        <v>89</v>
      </c>
      <c r="AE2" s="442"/>
      <c r="AF2" s="441" t="s">
        <v>90</v>
      </c>
      <c r="AG2" s="443"/>
      <c r="AH2" s="442"/>
    </row>
    <row r="3" spans="1:34" ht="15" customHeight="1">
      <c r="A3" s="56"/>
      <c r="B3" s="57" t="s">
        <v>91</v>
      </c>
      <c r="C3" s="57" t="s">
        <v>92</v>
      </c>
      <c r="D3" s="58"/>
      <c r="E3" s="59" t="s">
        <v>91</v>
      </c>
      <c r="F3" s="59" t="s">
        <v>92</v>
      </c>
      <c r="G3" s="59" t="s">
        <v>93</v>
      </c>
      <c r="H3" s="60"/>
      <c r="I3" s="61" t="s">
        <v>94</v>
      </c>
      <c r="J3" s="62" t="s">
        <v>92</v>
      </c>
      <c r="K3" s="63"/>
      <c r="L3" s="63"/>
      <c r="M3" s="61" t="s">
        <v>94</v>
      </c>
      <c r="N3" s="63" t="s">
        <v>92</v>
      </c>
      <c r="O3" s="64"/>
      <c r="P3" s="65" t="s">
        <v>94</v>
      </c>
      <c r="Q3" s="66" t="s">
        <v>92</v>
      </c>
      <c r="R3" s="67"/>
      <c r="S3" s="67"/>
      <c r="T3" s="65" t="s">
        <v>94</v>
      </c>
      <c r="U3" s="67" t="s">
        <v>92</v>
      </c>
      <c r="V3" s="68"/>
      <c r="W3" s="69" t="s">
        <v>94</v>
      </c>
      <c r="X3" s="70" t="s">
        <v>92</v>
      </c>
      <c r="Y3" s="69" t="s">
        <v>94</v>
      </c>
      <c r="Z3" s="70" t="s">
        <v>92</v>
      </c>
      <c r="AA3" s="71"/>
      <c r="AB3" s="72" t="s">
        <v>94</v>
      </c>
      <c r="AC3" s="73" t="s">
        <v>92</v>
      </c>
      <c r="AD3" s="72" t="s">
        <v>94</v>
      </c>
      <c r="AE3" s="73" t="s">
        <v>92</v>
      </c>
      <c r="AF3" s="74" t="s">
        <v>95</v>
      </c>
      <c r="AG3" s="75" t="s">
        <v>92</v>
      </c>
      <c r="AH3" s="73" t="s">
        <v>96</v>
      </c>
    </row>
    <row r="4" spans="1:34">
      <c r="A4" s="76" t="s">
        <v>97</v>
      </c>
      <c r="B4" s="77"/>
      <c r="C4" s="78"/>
      <c r="D4" s="79" t="s">
        <v>97</v>
      </c>
      <c r="E4" s="80"/>
      <c r="F4" s="80"/>
      <c r="G4" s="81"/>
      <c r="H4" s="82" t="s">
        <v>97</v>
      </c>
      <c r="I4" s="83"/>
      <c r="J4" s="83"/>
      <c r="K4" s="83"/>
      <c r="L4" s="83"/>
      <c r="M4" s="83"/>
      <c r="N4" s="83"/>
      <c r="O4" s="84" t="s">
        <v>97</v>
      </c>
      <c r="P4" s="85"/>
      <c r="Q4" s="85"/>
      <c r="R4" s="85"/>
      <c r="S4" s="85"/>
      <c r="T4" s="85"/>
      <c r="U4" s="85"/>
      <c r="V4" s="86" t="s">
        <v>97</v>
      </c>
      <c r="W4" s="87"/>
      <c r="X4" s="87"/>
      <c r="Y4" s="87"/>
      <c r="Z4" s="87"/>
      <c r="AA4" s="88" t="s">
        <v>97</v>
      </c>
      <c r="AB4" s="89"/>
      <c r="AC4" s="89"/>
      <c r="AD4" s="89"/>
      <c r="AE4" s="89"/>
      <c r="AF4" s="90"/>
      <c r="AG4" s="90"/>
      <c r="AH4" s="91"/>
    </row>
    <row r="5" spans="1:34">
      <c r="A5" s="92" t="s">
        <v>98</v>
      </c>
      <c r="B5" s="44"/>
      <c r="C5" s="44"/>
      <c r="D5" s="93" t="s">
        <v>98</v>
      </c>
      <c r="E5" s="49"/>
      <c r="F5" s="49"/>
      <c r="G5" s="94"/>
      <c r="H5" s="95" t="s">
        <v>98</v>
      </c>
      <c r="I5" s="50"/>
      <c r="J5" s="50"/>
      <c r="K5" s="50"/>
      <c r="L5" s="50"/>
      <c r="M5" s="50"/>
      <c r="N5" s="50"/>
      <c r="O5" s="96" t="s">
        <v>98</v>
      </c>
      <c r="P5" s="52"/>
      <c r="Q5" s="52"/>
      <c r="R5" s="52"/>
      <c r="S5" s="52"/>
      <c r="T5" s="52"/>
      <c r="U5" s="52"/>
      <c r="V5" s="97" t="s">
        <v>98</v>
      </c>
      <c r="W5" s="54"/>
      <c r="X5" s="54"/>
      <c r="Y5" s="54"/>
      <c r="Z5" s="54"/>
      <c r="AA5" s="98" t="s">
        <v>98</v>
      </c>
      <c r="AB5" s="55"/>
      <c r="AC5" s="55"/>
      <c r="AD5" s="55"/>
      <c r="AE5" s="55"/>
      <c r="AF5" s="55"/>
      <c r="AG5" s="55"/>
      <c r="AH5" s="99"/>
    </row>
    <row r="6" spans="1:34">
      <c r="A6" s="100" t="s">
        <v>99</v>
      </c>
      <c r="B6" s="101">
        <v>280.40106678900202</v>
      </c>
      <c r="C6" s="102">
        <v>0.91369293984718702</v>
      </c>
      <c r="D6" s="103" t="s">
        <v>99</v>
      </c>
      <c r="E6" s="104">
        <v>264.14586034494198</v>
      </c>
      <c r="F6" s="105">
        <v>1.01176626266152</v>
      </c>
      <c r="G6" s="106">
        <v>61.374907824708451</v>
      </c>
      <c r="H6" s="107" t="s">
        <v>99</v>
      </c>
      <c r="I6" s="108">
        <v>284.12517588773898</v>
      </c>
      <c r="J6" s="109">
        <v>2.2142384482520199</v>
      </c>
      <c r="K6" s="110">
        <v>287.49362481364199</v>
      </c>
      <c r="L6" s="109"/>
      <c r="M6" s="111">
        <v>262.74765669499902</v>
      </c>
      <c r="N6" s="109">
        <v>1.7279105576063001</v>
      </c>
      <c r="O6" s="112" t="s">
        <v>99</v>
      </c>
      <c r="P6" s="113">
        <v>270.06405127835501</v>
      </c>
      <c r="Q6" s="114">
        <v>2.5509215664373102</v>
      </c>
      <c r="R6" s="115">
        <v>275.05027929784302</v>
      </c>
      <c r="S6" s="114"/>
      <c r="T6" s="116">
        <v>250.43429079217199</v>
      </c>
      <c r="U6" s="114">
        <v>2.0031838026171398</v>
      </c>
      <c r="V6" s="117" t="s">
        <v>99</v>
      </c>
      <c r="W6" s="118">
        <v>252.65819571034501</v>
      </c>
      <c r="X6" s="119">
        <v>1.59371110411596</v>
      </c>
      <c r="Y6" s="118">
        <v>302.26878781123497</v>
      </c>
      <c r="Z6" s="119">
        <v>1.22552752107315</v>
      </c>
      <c r="AA6" s="120" t="s">
        <v>99</v>
      </c>
      <c r="AB6" s="121">
        <v>302.33061776770398</v>
      </c>
      <c r="AC6" s="122">
        <v>1.1270183788540999</v>
      </c>
      <c r="AD6" s="121">
        <v>261.94093620438099</v>
      </c>
      <c r="AE6" s="122">
        <v>3.0133820649790302</v>
      </c>
      <c r="AF6" s="123">
        <v>40.389681563322995</v>
      </c>
      <c r="AG6" s="124">
        <v>3.3901149912573598</v>
      </c>
      <c r="AH6" s="125">
        <v>1.0017686768682387E-32</v>
      </c>
    </row>
    <row r="7" spans="1:34" ht="15" customHeight="1">
      <c r="A7" s="126" t="s">
        <v>100</v>
      </c>
      <c r="B7" s="127">
        <v>269.45115336655999</v>
      </c>
      <c r="C7" s="102">
        <v>0.73665372542858498</v>
      </c>
      <c r="D7" s="103" t="s">
        <v>100</v>
      </c>
      <c r="E7" s="104">
        <v>271.571121783264</v>
      </c>
      <c r="F7" s="105">
        <v>0.88789241253123596</v>
      </c>
      <c r="G7" s="106">
        <v>55.077784631236646</v>
      </c>
      <c r="H7" s="107" t="s">
        <v>100</v>
      </c>
      <c r="I7" s="108">
        <v>277.71523209038099</v>
      </c>
      <c r="J7" s="109">
        <v>1.4674708637048699</v>
      </c>
      <c r="K7" s="110">
        <v>279.803183212465</v>
      </c>
      <c r="L7" s="109"/>
      <c r="M7" s="111">
        <v>249.80656069746701</v>
      </c>
      <c r="N7" s="109">
        <v>1.5862893133771201</v>
      </c>
      <c r="O7" s="112" t="s">
        <v>100</v>
      </c>
      <c r="P7" s="113">
        <v>279.265374705017</v>
      </c>
      <c r="Q7" s="114">
        <v>1.62766282888241</v>
      </c>
      <c r="R7" s="115">
        <v>282.05763085541298</v>
      </c>
      <c r="S7" s="114"/>
      <c r="T7" s="116">
        <v>257.48052414376002</v>
      </c>
      <c r="U7" s="114">
        <v>1.7444477557379101</v>
      </c>
      <c r="V7" s="117" t="s">
        <v>100</v>
      </c>
      <c r="W7" s="118">
        <v>245.374207216663</v>
      </c>
      <c r="X7" s="119">
        <v>1.73477372723602</v>
      </c>
      <c r="Y7" s="118">
        <v>296.366888877816</v>
      </c>
      <c r="Z7" s="119">
        <v>1.30658272267774</v>
      </c>
      <c r="AA7" s="120" t="s">
        <v>100</v>
      </c>
      <c r="AB7" s="121">
        <v>290.06020891122</v>
      </c>
      <c r="AC7" s="122">
        <v>0.96766497605250701</v>
      </c>
      <c r="AD7" s="121">
        <v>236.42837661757801</v>
      </c>
      <c r="AE7" s="122">
        <v>2.7856306319719999</v>
      </c>
      <c r="AF7" s="123">
        <v>53.631832293641992</v>
      </c>
      <c r="AG7" s="124">
        <v>2.82985165289384</v>
      </c>
      <c r="AH7" s="125">
        <v>4.283859351015107E-80</v>
      </c>
    </row>
    <row r="8" spans="1:34" ht="15" customHeight="1">
      <c r="A8" s="126" t="s">
        <v>71</v>
      </c>
      <c r="B8" s="127">
        <v>273.48627184364398</v>
      </c>
      <c r="C8" s="102">
        <v>0.56902339231868504</v>
      </c>
      <c r="D8" s="103" t="s">
        <v>71</v>
      </c>
      <c r="E8" s="104">
        <v>263.88346968114797</v>
      </c>
      <c r="F8" s="105">
        <v>0.72715358858385504</v>
      </c>
      <c r="G8" s="106">
        <v>57.7561571558618</v>
      </c>
      <c r="H8" s="107" t="s">
        <v>71</v>
      </c>
      <c r="I8" s="108">
        <v>275.73087437838399</v>
      </c>
      <c r="J8" s="109">
        <v>1.2727234884387</v>
      </c>
      <c r="K8" s="110">
        <v>285.14129120792899</v>
      </c>
      <c r="L8" s="109"/>
      <c r="M8" s="111">
        <v>260.37973305809101</v>
      </c>
      <c r="N8" s="109">
        <v>1.0902397373147199</v>
      </c>
      <c r="O8" s="112" t="s">
        <v>71</v>
      </c>
      <c r="P8" s="113">
        <v>268.32526371869102</v>
      </c>
      <c r="Q8" s="114">
        <v>1.5520734583245199</v>
      </c>
      <c r="R8" s="115">
        <v>276.50102652734699</v>
      </c>
      <c r="S8" s="114"/>
      <c r="T8" s="116">
        <v>251.39991097835801</v>
      </c>
      <c r="U8" s="114">
        <v>1.40899498686164</v>
      </c>
      <c r="V8" s="117" t="s">
        <v>71</v>
      </c>
      <c r="W8" s="118">
        <v>233.611015392658</v>
      </c>
      <c r="X8" s="119">
        <v>1.6121166596944301</v>
      </c>
      <c r="Y8" s="118">
        <v>290.42215729288898</v>
      </c>
      <c r="Z8" s="119">
        <v>0.75981089562655801</v>
      </c>
      <c r="AA8" s="120" t="s">
        <v>71</v>
      </c>
      <c r="AB8" s="121">
        <v>292.29651057351998</v>
      </c>
      <c r="AC8" s="122">
        <v>0.80453240115358005</v>
      </c>
      <c r="AD8" s="121">
        <v>251.04659308951099</v>
      </c>
      <c r="AE8" s="122">
        <v>2.1683742894752598</v>
      </c>
      <c r="AF8" s="123">
        <v>41.249917484008989</v>
      </c>
      <c r="AG8" s="124">
        <v>2.2077697211937699</v>
      </c>
      <c r="AH8" s="125">
        <v>6.6996676845995613E-78</v>
      </c>
    </row>
    <row r="9" spans="1:34">
      <c r="A9" s="126" t="s">
        <v>101</v>
      </c>
      <c r="B9" s="127">
        <v>274.01165798012897</v>
      </c>
      <c r="C9" s="102">
        <v>0.98210765208677098</v>
      </c>
      <c r="D9" s="103" t="s">
        <v>101</v>
      </c>
      <c r="E9" s="104">
        <v>274.54956335225802</v>
      </c>
      <c r="F9" s="105">
        <v>0.99915421305830199</v>
      </c>
      <c r="G9" s="106">
        <v>46.090783104441549</v>
      </c>
      <c r="H9" s="107" t="s">
        <v>101</v>
      </c>
      <c r="I9" s="108">
        <v>280.53099463117098</v>
      </c>
      <c r="J9" s="109">
        <v>2.1135580710869499</v>
      </c>
      <c r="K9" s="110">
        <v>286.716412302962</v>
      </c>
      <c r="L9" s="109"/>
      <c r="M9" s="111">
        <v>262.37964110051598</v>
      </c>
      <c r="N9" s="109">
        <v>1.9784986145444401</v>
      </c>
      <c r="O9" s="112" t="s">
        <v>101</v>
      </c>
      <c r="P9" s="113">
        <v>277.99000479719098</v>
      </c>
      <c r="Q9" s="114">
        <v>1.63663865524201</v>
      </c>
      <c r="R9" s="115">
        <v>288.370498713833</v>
      </c>
      <c r="S9" s="114"/>
      <c r="T9" s="116">
        <v>263.20780052483701</v>
      </c>
      <c r="U9" s="114">
        <v>1.95062059058083</v>
      </c>
      <c r="V9" s="117" t="s">
        <v>101</v>
      </c>
      <c r="W9" s="118">
        <v>255.83858022186399</v>
      </c>
      <c r="X9" s="119">
        <v>2.4882441983963899</v>
      </c>
      <c r="Y9" s="118">
        <v>301.46961392994098</v>
      </c>
      <c r="Z9" s="119">
        <v>2.2857178260001301</v>
      </c>
      <c r="AA9" s="120" t="s">
        <v>101</v>
      </c>
      <c r="AB9" s="121">
        <v>290.89143711370798</v>
      </c>
      <c r="AC9" s="122">
        <v>1.9055904028180899</v>
      </c>
      <c r="AD9" s="121">
        <v>253.72804533457801</v>
      </c>
      <c r="AE9" s="122">
        <v>3.7442365114936198</v>
      </c>
      <c r="AF9" s="123">
        <v>37.163391779129967</v>
      </c>
      <c r="AG9" s="124">
        <v>4.2496902269820698</v>
      </c>
      <c r="AH9" s="125">
        <v>2.231669187455844E-18</v>
      </c>
    </row>
    <row r="10" spans="1:34">
      <c r="A10" s="126" t="s">
        <v>102</v>
      </c>
      <c r="B10" s="127">
        <v>270.78754302206102</v>
      </c>
      <c r="C10" s="102">
        <v>0.62333137842877495</v>
      </c>
      <c r="D10" s="103" t="s">
        <v>102</v>
      </c>
      <c r="E10" s="104">
        <v>277.53674895146401</v>
      </c>
      <c r="F10" s="105">
        <v>0.70465359269794103</v>
      </c>
      <c r="G10" s="106">
        <v>52.512412342977917</v>
      </c>
      <c r="H10" s="107" t="s">
        <v>102</v>
      </c>
      <c r="I10" s="108">
        <v>276.05654746018803</v>
      </c>
      <c r="J10" s="109">
        <v>1.32223746036951</v>
      </c>
      <c r="K10" s="110">
        <v>282.05780437360301</v>
      </c>
      <c r="L10" s="109"/>
      <c r="M10" s="111">
        <v>252.41669291918001</v>
      </c>
      <c r="N10" s="109">
        <v>1.0501958646948399</v>
      </c>
      <c r="O10" s="112" t="s">
        <v>102</v>
      </c>
      <c r="P10" s="113">
        <v>273.09200320422599</v>
      </c>
      <c r="Q10" s="114">
        <v>1.54117834510036</v>
      </c>
      <c r="R10" s="115">
        <v>286.71732688066197</v>
      </c>
      <c r="S10" s="114"/>
      <c r="T10" s="116">
        <v>265.34549430333902</v>
      </c>
      <c r="U10" s="114">
        <v>1.2026589397988501</v>
      </c>
      <c r="V10" s="117" t="s">
        <v>102</v>
      </c>
      <c r="W10" s="118">
        <v>246.13456793726999</v>
      </c>
      <c r="X10" s="119">
        <v>1.48300196042745</v>
      </c>
      <c r="Y10" s="118">
        <v>292.221581506826</v>
      </c>
      <c r="Z10" s="119">
        <v>1.0324657061502001</v>
      </c>
      <c r="AA10" s="120" t="s">
        <v>102</v>
      </c>
      <c r="AB10" s="121">
        <v>290.56991406496797</v>
      </c>
      <c r="AC10" s="122">
        <v>0.91306015758935999</v>
      </c>
      <c r="AD10" s="121">
        <v>251.861655343226</v>
      </c>
      <c r="AE10" s="122">
        <v>2.2667122857075599</v>
      </c>
      <c r="AF10" s="123">
        <v>38.70825872174197</v>
      </c>
      <c r="AG10" s="124">
        <v>2.3600787907710399</v>
      </c>
      <c r="AH10" s="125">
        <v>1.890618909340562E-60</v>
      </c>
    </row>
    <row r="11" spans="1:34">
      <c r="A11" s="126" t="s">
        <v>103</v>
      </c>
      <c r="B11" s="127">
        <v>275.88403726371001</v>
      </c>
      <c r="C11" s="102">
        <v>0.72173263055812797</v>
      </c>
      <c r="D11" s="103" t="s">
        <v>103</v>
      </c>
      <c r="E11" s="104">
        <v>272.39970872200399</v>
      </c>
      <c r="F11" s="105">
        <v>0.52145814687039005</v>
      </c>
      <c r="G11" s="106">
        <v>46.909460894781503</v>
      </c>
      <c r="H11" s="107" t="s">
        <v>103</v>
      </c>
      <c r="I11" s="108">
        <v>287.069481252922</v>
      </c>
      <c r="J11" s="109">
        <v>1.27835758235299</v>
      </c>
      <c r="K11" s="110">
        <v>285.89989062566002</v>
      </c>
      <c r="L11" s="109"/>
      <c r="M11" s="111">
        <v>260.62331642661098</v>
      </c>
      <c r="N11" s="109">
        <v>1.5091675915415901</v>
      </c>
      <c r="O11" s="112" t="s">
        <v>103</v>
      </c>
      <c r="P11" s="113">
        <v>278.53981948452099</v>
      </c>
      <c r="Q11" s="114">
        <v>1.22221027361639</v>
      </c>
      <c r="R11" s="115">
        <v>283.62914301166001</v>
      </c>
      <c r="S11" s="114"/>
      <c r="T11" s="116">
        <v>259.44212034016101</v>
      </c>
      <c r="U11" s="114">
        <v>1.2605825120047001</v>
      </c>
      <c r="V11" s="117" t="s">
        <v>103</v>
      </c>
      <c r="W11" s="118">
        <v>257.46278181369399</v>
      </c>
      <c r="X11" s="119">
        <v>1.6060183050591901</v>
      </c>
      <c r="Y11" s="118">
        <v>290.10646855139402</v>
      </c>
      <c r="Z11" s="119">
        <v>0.97352929333748395</v>
      </c>
      <c r="AA11" s="120" t="s">
        <v>103</v>
      </c>
      <c r="AB11" s="121">
        <v>292.700426334734</v>
      </c>
      <c r="AC11" s="122">
        <v>1.00351965083162</v>
      </c>
      <c r="AD11" s="121">
        <v>262.79190379624998</v>
      </c>
      <c r="AE11" s="122">
        <v>1.9395396964837599</v>
      </c>
      <c r="AF11" s="123">
        <v>29.908522538484021</v>
      </c>
      <c r="AG11" s="124">
        <v>1.99136462037216</v>
      </c>
      <c r="AH11" s="125">
        <v>5.6361140235605651E-51</v>
      </c>
    </row>
    <row r="12" spans="1:34">
      <c r="A12" s="126" t="s">
        <v>104</v>
      </c>
      <c r="B12" s="127">
        <v>287.54570192661998</v>
      </c>
      <c r="C12" s="102">
        <v>0.66502192169045604</v>
      </c>
      <c r="D12" s="103" t="s">
        <v>104</v>
      </c>
      <c r="E12" s="104">
        <v>282.22660952519601</v>
      </c>
      <c r="F12" s="105">
        <v>0.70468833953295495</v>
      </c>
      <c r="G12" s="106">
        <v>52.208491329209778</v>
      </c>
      <c r="H12" s="107" t="s">
        <v>104</v>
      </c>
      <c r="I12" s="108">
        <v>296.70627815595299</v>
      </c>
      <c r="J12" s="109">
        <v>1.8629234877485801</v>
      </c>
      <c r="K12" s="110">
        <v>308.87269654608599</v>
      </c>
      <c r="L12" s="109"/>
      <c r="M12" s="111">
        <v>259.73193293095198</v>
      </c>
      <c r="N12" s="109">
        <v>1.44753974334599</v>
      </c>
      <c r="O12" s="112" t="s">
        <v>104</v>
      </c>
      <c r="P12" s="113">
        <v>284.76530004216897</v>
      </c>
      <c r="Q12" s="114">
        <v>1.8306352570527999</v>
      </c>
      <c r="R12" s="115">
        <v>302.45386021686897</v>
      </c>
      <c r="S12" s="114"/>
      <c r="T12" s="116">
        <v>260.048755083321</v>
      </c>
      <c r="U12" s="114">
        <v>1.2591665410750901</v>
      </c>
      <c r="V12" s="117" t="s">
        <v>104</v>
      </c>
      <c r="W12" s="118">
        <v>260.35515815756202</v>
      </c>
      <c r="X12" s="119">
        <v>1.8546236101993001</v>
      </c>
      <c r="Y12" s="118">
        <v>308.83276438723198</v>
      </c>
      <c r="Z12" s="119">
        <v>1.05105760392208</v>
      </c>
      <c r="AA12" s="120" t="s">
        <v>104</v>
      </c>
      <c r="AB12" s="121">
        <v>309.26876406544301</v>
      </c>
      <c r="AC12" s="122">
        <v>1.1002287083003801</v>
      </c>
      <c r="AD12" s="121">
        <v>272.59464339385499</v>
      </c>
      <c r="AE12" s="122">
        <v>2.8055635863605799</v>
      </c>
      <c r="AF12" s="123">
        <v>36.674120671588014</v>
      </c>
      <c r="AG12" s="124">
        <v>2.7773879241156099</v>
      </c>
      <c r="AH12" s="125">
        <v>8.2938395062465218E-40</v>
      </c>
    </row>
    <row r="13" spans="1:34">
      <c r="A13" s="126" t="s">
        <v>53</v>
      </c>
      <c r="B13" s="127">
        <v>262.13913711352001</v>
      </c>
      <c r="C13" s="102">
        <v>0.59157680244405497</v>
      </c>
      <c r="D13" s="103" t="s">
        <v>53</v>
      </c>
      <c r="E13" s="104">
        <v>252.76254749839501</v>
      </c>
      <c r="F13" s="105">
        <v>0.61115980189811503</v>
      </c>
      <c r="G13" s="106">
        <v>58.035040165031546</v>
      </c>
      <c r="H13" s="107" t="s">
        <v>53</v>
      </c>
      <c r="I13" s="108">
        <v>275.029121188028</v>
      </c>
      <c r="J13" s="109">
        <v>1.2906413143173401</v>
      </c>
      <c r="K13" s="110">
        <v>277.996293306854</v>
      </c>
      <c r="L13" s="109"/>
      <c r="M13" s="111">
        <v>241.81048193410001</v>
      </c>
      <c r="N13" s="109">
        <v>1.25486642654946</v>
      </c>
      <c r="O13" s="112" t="s">
        <v>53</v>
      </c>
      <c r="P13" s="113">
        <v>263.358676959435</v>
      </c>
      <c r="Q13" s="114">
        <v>1.5536388182007299</v>
      </c>
      <c r="R13" s="115">
        <v>269.36052101220503</v>
      </c>
      <c r="S13" s="114"/>
      <c r="T13" s="116">
        <v>234.12909543164</v>
      </c>
      <c r="U13" s="114">
        <v>1.4739171778081801</v>
      </c>
      <c r="V13" s="117" t="s">
        <v>53</v>
      </c>
      <c r="W13" s="118">
        <v>231.91257681290799</v>
      </c>
      <c r="X13" s="119">
        <v>1.10350740950492</v>
      </c>
      <c r="Y13" s="118">
        <v>294.40238594066602</v>
      </c>
      <c r="Z13" s="119">
        <v>0.90063933736757096</v>
      </c>
      <c r="AA13" s="120" t="s">
        <v>53</v>
      </c>
      <c r="AB13" s="121">
        <v>283.399393275649</v>
      </c>
      <c r="AC13" s="122">
        <v>0.83475291829444498</v>
      </c>
      <c r="AD13" s="121">
        <v>233.80698852782101</v>
      </c>
      <c r="AE13" s="122">
        <v>1.72422933206355</v>
      </c>
      <c r="AF13" s="123">
        <v>49.592404747827999</v>
      </c>
      <c r="AG13" s="124">
        <v>1.7939937901877401</v>
      </c>
      <c r="AH13" s="125">
        <v>3.3585045627291532E-168</v>
      </c>
    </row>
    <row r="14" spans="1:34">
      <c r="A14" s="126" t="s">
        <v>105</v>
      </c>
      <c r="B14" s="127">
        <v>269.80836798343898</v>
      </c>
      <c r="C14" s="102">
        <v>0.91567475467162796</v>
      </c>
      <c r="D14" s="103" t="s">
        <v>105</v>
      </c>
      <c r="E14" s="104">
        <v>268.96782891364802</v>
      </c>
      <c r="F14" s="105">
        <v>0.99424359828027398</v>
      </c>
      <c r="G14" s="106">
        <v>57.289328514939974</v>
      </c>
      <c r="H14" s="107" t="s">
        <v>105</v>
      </c>
      <c r="I14" s="108">
        <v>278.90607582819899</v>
      </c>
      <c r="J14" s="109">
        <v>1.6127815267218899</v>
      </c>
      <c r="K14" s="110">
        <v>281.30682218618301</v>
      </c>
      <c r="L14" s="109"/>
      <c r="M14" s="111">
        <v>253.61710992191101</v>
      </c>
      <c r="N14" s="109">
        <v>1.6578751588412</v>
      </c>
      <c r="O14" s="112" t="s">
        <v>105</v>
      </c>
      <c r="P14" s="113">
        <v>275.10122369439199</v>
      </c>
      <c r="Q14" s="114">
        <v>1.8057953638028801</v>
      </c>
      <c r="R14" s="115">
        <v>281.968850416843</v>
      </c>
      <c r="S14" s="114"/>
      <c r="T14" s="116">
        <v>256.37914362633302</v>
      </c>
      <c r="U14" s="114">
        <v>1.9104180787663201</v>
      </c>
      <c r="V14" s="117" t="s">
        <v>105</v>
      </c>
      <c r="W14" s="118">
        <v>244.359925019397</v>
      </c>
      <c r="X14" s="119">
        <v>2.2796859780965502</v>
      </c>
      <c r="Y14" s="118">
        <v>292.970763624315</v>
      </c>
      <c r="Z14" s="119">
        <v>1.3203477094176801</v>
      </c>
      <c r="AA14" s="120" t="s">
        <v>105</v>
      </c>
      <c r="AB14" s="121">
        <v>293.70592182060801</v>
      </c>
      <c r="AC14" s="122">
        <v>1.25033138528136</v>
      </c>
      <c r="AD14" s="121">
        <v>245.25080519497001</v>
      </c>
      <c r="AE14" s="122">
        <v>2.6567097011596501</v>
      </c>
      <c r="AF14" s="123">
        <v>48.455116625637999</v>
      </c>
      <c r="AG14" s="124">
        <v>2.8581872855019101</v>
      </c>
      <c r="AH14" s="125">
        <v>1.8272761107208162E-64</v>
      </c>
    </row>
    <row r="15" spans="1:34">
      <c r="A15" s="126" t="s">
        <v>106</v>
      </c>
      <c r="B15" s="127">
        <v>266.54482187034199</v>
      </c>
      <c r="C15" s="102">
        <v>0.91653444560095798</v>
      </c>
      <c r="D15" s="103" t="s">
        <v>106</v>
      </c>
      <c r="E15" s="104">
        <v>254.789139560905</v>
      </c>
      <c r="F15" s="105">
        <v>1.00972713603774</v>
      </c>
      <c r="G15" s="106">
        <v>54.794150939468693</v>
      </c>
      <c r="H15" s="107" t="s">
        <v>106</v>
      </c>
      <c r="I15" s="108">
        <v>270.57468196494801</v>
      </c>
      <c r="J15" s="109">
        <v>1.81744439052691</v>
      </c>
      <c r="K15" s="110">
        <v>275.61866250924197</v>
      </c>
      <c r="L15" s="109"/>
      <c r="M15" s="111">
        <v>250.512186972325</v>
      </c>
      <c r="N15" s="109">
        <v>1.80721565971355</v>
      </c>
      <c r="O15" s="112" t="s">
        <v>106</v>
      </c>
      <c r="P15" s="113">
        <v>257.87302918428901</v>
      </c>
      <c r="Q15" s="114">
        <v>2.2489255873259499</v>
      </c>
      <c r="R15" s="115">
        <v>265.50278692434102</v>
      </c>
      <c r="S15" s="114"/>
      <c r="T15" s="116">
        <v>238.26502691097201</v>
      </c>
      <c r="U15" s="114">
        <v>2.3425306809521498</v>
      </c>
      <c r="V15" s="117" t="s">
        <v>106</v>
      </c>
      <c r="W15" s="118">
        <v>237.35418486388099</v>
      </c>
      <c r="X15" s="119">
        <v>1.6248932010983099</v>
      </c>
      <c r="Y15" s="118">
        <v>291.69815984972502</v>
      </c>
      <c r="Z15" s="119">
        <v>1.1743813545703099</v>
      </c>
      <c r="AA15" s="120" t="s">
        <v>106</v>
      </c>
      <c r="AB15" s="121">
        <v>287.81092019291799</v>
      </c>
      <c r="AC15" s="122">
        <v>1.1672695730275</v>
      </c>
      <c r="AD15" s="121">
        <v>251.510277710151</v>
      </c>
      <c r="AE15" s="122">
        <v>2.9259578635390699</v>
      </c>
      <c r="AF15" s="123">
        <v>36.300642482766989</v>
      </c>
      <c r="AG15" s="124">
        <v>3.0651307612535499</v>
      </c>
      <c r="AH15" s="125">
        <v>2.3451564771437232E-32</v>
      </c>
    </row>
    <row r="16" spans="1:34">
      <c r="A16" s="126" t="s">
        <v>107</v>
      </c>
      <c r="B16" s="127">
        <v>250.482664565661</v>
      </c>
      <c r="C16" s="102">
        <v>1.09498584992559</v>
      </c>
      <c r="D16" s="103" t="s">
        <v>107</v>
      </c>
      <c r="E16" s="104">
        <v>246.070544020797</v>
      </c>
      <c r="F16" s="105">
        <v>1.1545312080728001</v>
      </c>
      <c r="G16" s="106">
        <v>51.507045979228181</v>
      </c>
      <c r="H16" s="107" t="s">
        <v>107</v>
      </c>
      <c r="I16" s="108">
        <v>260.80128387583198</v>
      </c>
      <c r="J16" s="109">
        <v>2.7193874847865098</v>
      </c>
      <c r="K16" s="110">
        <v>260.24469578389699</v>
      </c>
      <c r="L16" s="109"/>
      <c r="M16" s="111">
        <v>233.364970140937</v>
      </c>
      <c r="N16" s="109">
        <v>2.2118497825100598</v>
      </c>
      <c r="O16" s="112" t="s">
        <v>107</v>
      </c>
      <c r="P16" s="113">
        <v>251.301048545063</v>
      </c>
      <c r="Q16" s="114">
        <v>2.6329322332496998</v>
      </c>
      <c r="R16" s="115">
        <v>262.41265137127499</v>
      </c>
      <c r="S16" s="114"/>
      <c r="T16" s="116">
        <v>229.37460394880901</v>
      </c>
      <c r="U16" s="114">
        <v>2.2132256040282798</v>
      </c>
      <c r="V16" s="117" t="s">
        <v>107</v>
      </c>
      <c r="W16" s="118">
        <v>235.05424087319599</v>
      </c>
      <c r="X16" s="119">
        <v>1.6095028548086501</v>
      </c>
      <c r="Y16" s="118">
        <v>281.819401589937</v>
      </c>
      <c r="Z16" s="119">
        <v>1.5744360974276801</v>
      </c>
      <c r="AA16" s="120" t="s">
        <v>107</v>
      </c>
      <c r="AB16" s="121">
        <v>273.60805486040601</v>
      </c>
      <c r="AC16" s="122">
        <v>1.4593488399097601</v>
      </c>
      <c r="AD16" s="121">
        <v>229.60733707432999</v>
      </c>
      <c r="AE16" s="122">
        <v>2.92751184717268</v>
      </c>
      <c r="AF16" s="123">
        <v>44.000717786076024</v>
      </c>
      <c r="AG16" s="124">
        <v>3.2064141215793698</v>
      </c>
      <c r="AH16" s="125">
        <v>7.4270420181511246E-43</v>
      </c>
    </row>
    <row r="17" spans="1:34">
      <c r="A17" s="126" t="s">
        <v>108</v>
      </c>
      <c r="B17" s="127">
        <v>296.24225194764102</v>
      </c>
      <c r="C17" s="102">
        <v>0.68498401670861497</v>
      </c>
      <c r="D17" s="103" t="s">
        <v>108</v>
      </c>
      <c r="E17" s="104">
        <v>285.659350587277</v>
      </c>
      <c r="F17" s="105">
        <v>0.73498173732061001</v>
      </c>
      <c r="G17" s="106">
        <v>49.134570701119323</v>
      </c>
      <c r="H17" s="107" t="s">
        <v>108</v>
      </c>
      <c r="I17" s="108">
        <v>299.41565814117598</v>
      </c>
      <c r="J17" s="109">
        <v>1.56376362540164</v>
      </c>
      <c r="K17" s="110">
        <v>309.206323346305</v>
      </c>
      <c r="L17" s="109"/>
      <c r="M17" s="111">
        <v>273.347185797848</v>
      </c>
      <c r="N17" s="109">
        <v>1.6003286946631701</v>
      </c>
      <c r="O17" s="112" t="s">
        <v>108</v>
      </c>
      <c r="P17" s="113">
        <v>283.21013837163201</v>
      </c>
      <c r="Q17" s="114">
        <v>2.28735193526609</v>
      </c>
      <c r="R17" s="115">
        <v>297.32094389522803</v>
      </c>
      <c r="S17" s="114"/>
      <c r="T17" s="116">
        <v>273.221736061635</v>
      </c>
      <c r="U17" s="114">
        <v>1.6199554798278799</v>
      </c>
      <c r="V17" s="117" t="s">
        <v>108</v>
      </c>
      <c r="W17" s="118">
        <v>269.49736575388403</v>
      </c>
      <c r="X17" s="119">
        <v>2.0220649577553602</v>
      </c>
      <c r="Y17" s="118">
        <v>313.35875753488398</v>
      </c>
      <c r="Z17" s="119">
        <v>0.85463311230244199</v>
      </c>
      <c r="AA17" s="120" t="s">
        <v>108</v>
      </c>
      <c r="AB17" s="121">
        <v>310.62259955101098</v>
      </c>
      <c r="AC17" s="122">
        <v>1.0831115747542699</v>
      </c>
      <c r="AD17" s="121">
        <v>280.424736570888</v>
      </c>
      <c r="AE17" s="122">
        <v>2.61591810084454</v>
      </c>
      <c r="AF17" s="123">
        <v>30.197862980122977</v>
      </c>
      <c r="AG17" s="124">
        <v>2.8540130958380798</v>
      </c>
      <c r="AH17" s="125">
        <v>3.6568887587803009E-26</v>
      </c>
    </row>
    <row r="18" spans="1:34">
      <c r="A18" s="126" t="s">
        <v>109</v>
      </c>
      <c r="B18" s="127">
        <v>272.56276345092601</v>
      </c>
      <c r="C18" s="102">
        <v>0.58452633926314401</v>
      </c>
      <c r="D18" s="103" t="s">
        <v>109</v>
      </c>
      <c r="E18" s="104">
        <v>262.90863533514801</v>
      </c>
      <c r="F18" s="105">
        <v>0.69589025268554205</v>
      </c>
      <c r="G18" s="106">
        <v>46.499491346543252</v>
      </c>
      <c r="H18" s="107" t="s">
        <v>109</v>
      </c>
      <c r="I18" s="108">
        <v>292.939237674472</v>
      </c>
      <c r="J18" s="109">
        <v>1.7156422504498201</v>
      </c>
      <c r="K18" s="110">
        <v>289.52516187521599</v>
      </c>
      <c r="L18" s="109"/>
      <c r="M18" s="111">
        <v>244.098491678416</v>
      </c>
      <c r="N18" s="109">
        <v>1.42891435587161</v>
      </c>
      <c r="O18" s="112" t="s">
        <v>109</v>
      </c>
      <c r="P18" s="113">
        <v>280.921426519524</v>
      </c>
      <c r="Q18" s="114">
        <v>1.91128422091539</v>
      </c>
      <c r="R18" s="115">
        <v>280.69013547012099</v>
      </c>
      <c r="S18" s="114"/>
      <c r="T18" s="116">
        <v>231.76184511305999</v>
      </c>
      <c r="U18" s="114">
        <v>1.6685754154985699</v>
      </c>
      <c r="V18" s="117" t="s">
        <v>109</v>
      </c>
      <c r="W18" s="118">
        <v>243.95999108175599</v>
      </c>
      <c r="X18" s="119">
        <v>1.5674147227609401</v>
      </c>
      <c r="Y18" s="118">
        <v>290.959138151486</v>
      </c>
      <c r="Z18" s="119">
        <v>0.908399631559072</v>
      </c>
      <c r="AA18" s="120" t="s">
        <v>109</v>
      </c>
      <c r="AB18" s="121">
        <v>290.134013071646</v>
      </c>
      <c r="AC18" s="122">
        <v>1.24660000397527</v>
      </c>
      <c r="AD18" s="121">
        <v>247.01272275239299</v>
      </c>
      <c r="AE18" s="122">
        <v>1.9708878039050099</v>
      </c>
      <c r="AF18" s="123">
        <v>43.121290319253006</v>
      </c>
      <c r="AG18" s="124">
        <v>2.2393790641631299</v>
      </c>
      <c r="AH18" s="125">
        <v>1.2625736494588945E-82</v>
      </c>
    </row>
    <row r="19" spans="1:34">
      <c r="A19" s="126" t="s">
        <v>110</v>
      </c>
      <c r="B19" s="127">
        <v>284.00686729085498</v>
      </c>
      <c r="C19" s="102">
        <v>0.71076872680331904</v>
      </c>
      <c r="D19" s="103" t="s">
        <v>110</v>
      </c>
      <c r="E19" s="104">
        <v>275.92922948514303</v>
      </c>
      <c r="F19" s="105">
        <v>0.73308581601061196</v>
      </c>
      <c r="G19" s="106">
        <v>58.242512407041865</v>
      </c>
      <c r="H19" s="107" t="s">
        <v>110</v>
      </c>
      <c r="I19" s="108">
        <v>294.61334442152503</v>
      </c>
      <c r="J19" s="109">
        <v>1.6441573542211201</v>
      </c>
      <c r="K19" s="110">
        <v>298.07231951808097</v>
      </c>
      <c r="L19" s="109"/>
      <c r="M19" s="111">
        <v>260.80373435016702</v>
      </c>
      <c r="N19" s="109">
        <v>1.5682791323382299</v>
      </c>
      <c r="O19" s="112" t="s">
        <v>110</v>
      </c>
      <c r="P19" s="113">
        <v>285.39660378115002</v>
      </c>
      <c r="Q19" s="114">
        <v>1.75554333051926</v>
      </c>
      <c r="R19" s="115">
        <v>292.979579337784</v>
      </c>
      <c r="S19" s="114"/>
      <c r="T19" s="116">
        <v>261.97980701105598</v>
      </c>
      <c r="U19" s="114">
        <v>1.65885987743728</v>
      </c>
      <c r="V19" s="117" t="s">
        <v>110</v>
      </c>
      <c r="W19" s="118">
        <v>253.52380125799701</v>
      </c>
      <c r="X19" s="119">
        <v>1.4394200135626001</v>
      </c>
      <c r="Y19" s="118">
        <v>310.51675559847001</v>
      </c>
      <c r="Z19" s="119">
        <v>1.2035348048055701</v>
      </c>
      <c r="AA19" s="120" t="s">
        <v>110</v>
      </c>
      <c r="AB19" s="121">
        <v>302.70645565647101</v>
      </c>
      <c r="AC19" s="122">
        <v>0.97451008933454397</v>
      </c>
      <c r="AD19" s="121">
        <v>257.17309570903399</v>
      </c>
      <c r="AE19" s="122">
        <v>3.1797993106537699</v>
      </c>
      <c r="AF19" s="123">
        <v>45.53335994743702</v>
      </c>
      <c r="AG19" s="124">
        <v>3.2890981765028999</v>
      </c>
      <c r="AH19" s="125">
        <v>1.3904970626113094E-43</v>
      </c>
    </row>
    <row r="20" spans="1:34">
      <c r="A20" s="126" t="s">
        <v>111</v>
      </c>
      <c r="B20" s="127">
        <v>278.42520996624</v>
      </c>
      <c r="C20" s="102">
        <v>0.60757242606399997</v>
      </c>
      <c r="D20" s="103" t="s">
        <v>111</v>
      </c>
      <c r="E20" s="104">
        <v>273.95450079233001</v>
      </c>
      <c r="F20" s="105">
        <v>0.81339747703662701</v>
      </c>
      <c r="G20" s="106">
        <v>60.771940063593171</v>
      </c>
      <c r="H20" s="107" t="s">
        <v>111</v>
      </c>
      <c r="I20" s="108">
        <v>275.03698389435101</v>
      </c>
      <c r="J20" s="109">
        <v>1.4320021694949201</v>
      </c>
      <c r="K20" s="110">
        <v>288.52755759767598</v>
      </c>
      <c r="L20" s="109"/>
      <c r="M20" s="111">
        <v>261.86567352464903</v>
      </c>
      <c r="N20" s="109">
        <v>1.47420376045723</v>
      </c>
      <c r="O20" s="112" t="s">
        <v>111</v>
      </c>
      <c r="P20" s="113">
        <v>270.92701328724098</v>
      </c>
      <c r="Q20" s="114">
        <v>1.72894477259917</v>
      </c>
      <c r="R20" s="115">
        <v>284.93127971719701</v>
      </c>
      <c r="S20" s="114"/>
      <c r="T20" s="116">
        <v>264.72053044275401</v>
      </c>
      <c r="U20" s="114">
        <v>1.73059981836382</v>
      </c>
      <c r="V20" s="117" t="s">
        <v>111</v>
      </c>
      <c r="W20" s="118">
        <v>255.81759560994999</v>
      </c>
      <c r="X20" s="119">
        <v>1.33615356052518</v>
      </c>
      <c r="Y20" s="118">
        <v>301.12042460420099</v>
      </c>
      <c r="Z20" s="119">
        <v>0.91549007517640102</v>
      </c>
      <c r="AA20" s="120" t="s">
        <v>111</v>
      </c>
      <c r="AB20" s="121">
        <v>300.23517929084699</v>
      </c>
      <c r="AC20" s="122">
        <v>0.87667086044557596</v>
      </c>
      <c r="AD20" s="121">
        <v>244.616394037866</v>
      </c>
      <c r="AE20" s="122">
        <v>3.9860006189406301</v>
      </c>
      <c r="AF20" s="123">
        <v>55.618785252980985</v>
      </c>
      <c r="AG20" s="124">
        <v>4.0869343600660804</v>
      </c>
      <c r="AH20" s="125">
        <v>3.5636242147060182E-42</v>
      </c>
    </row>
    <row r="21" spans="1:34">
      <c r="A21" s="126" t="s">
        <v>112</v>
      </c>
      <c r="B21" s="127">
        <v>266.903769440009</v>
      </c>
      <c r="C21" s="102">
        <v>0.60350172633755705</v>
      </c>
      <c r="D21" s="103" t="s">
        <v>112</v>
      </c>
      <c r="E21" s="104">
        <v>259.76887995870902</v>
      </c>
      <c r="F21" s="105">
        <v>0.824444502593071</v>
      </c>
      <c r="G21" s="106">
        <v>50.715967923441276</v>
      </c>
      <c r="H21" s="107" t="s">
        <v>112</v>
      </c>
      <c r="I21" s="108">
        <v>281.47742681541098</v>
      </c>
      <c r="J21" s="109">
        <v>1.0674994317542099</v>
      </c>
      <c r="K21" s="110">
        <v>277.18647414040601</v>
      </c>
      <c r="L21" s="109"/>
      <c r="M21" s="111">
        <v>249.120675272363</v>
      </c>
      <c r="N21" s="109">
        <v>1.7201248048002</v>
      </c>
      <c r="O21" s="112" t="s">
        <v>112</v>
      </c>
      <c r="P21" s="113">
        <v>268.59310866506598</v>
      </c>
      <c r="Q21" s="114">
        <v>1.1070939641249999</v>
      </c>
      <c r="R21" s="115">
        <v>270.43099331191598</v>
      </c>
      <c r="S21" s="114"/>
      <c r="T21" s="116">
        <v>243.653256491966</v>
      </c>
      <c r="U21" s="114">
        <v>1.8531597626463401</v>
      </c>
      <c r="V21" s="117" t="s">
        <v>112</v>
      </c>
      <c r="W21" s="118">
        <v>248.78819293884499</v>
      </c>
      <c r="X21" s="119">
        <v>1.8427224079092901</v>
      </c>
      <c r="Y21" s="118">
        <v>297.04865442961398</v>
      </c>
      <c r="Z21" s="119">
        <v>1.2016857005525701</v>
      </c>
      <c r="AA21" s="120" t="s">
        <v>112</v>
      </c>
      <c r="AB21" s="121">
        <v>292.50628198794999</v>
      </c>
      <c r="AC21" s="122">
        <v>1.27328076724713</v>
      </c>
      <c r="AD21" s="121">
        <v>254.45319085420601</v>
      </c>
      <c r="AE21" s="122">
        <v>2.4454734203981401</v>
      </c>
      <c r="AF21" s="123">
        <v>38.053091133743976</v>
      </c>
      <c r="AG21" s="124">
        <v>2.9119367631851101</v>
      </c>
      <c r="AH21" s="125">
        <v>5.0216852886773946E-39</v>
      </c>
    </row>
    <row r="22" spans="1:34">
      <c r="A22" s="126" t="s">
        <v>113</v>
      </c>
      <c r="B22" s="127">
        <v>273.84560111928602</v>
      </c>
      <c r="C22" s="102">
        <v>0.61567033035940899</v>
      </c>
      <c r="D22" s="103" t="s">
        <v>113</v>
      </c>
      <c r="E22" s="104">
        <v>275.29064031521301</v>
      </c>
      <c r="F22" s="105">
        <v>0.80419705847215495</v>
      </c>
      <c r="G22" s="106">
        <v>48.561053459375167</v>
      </c>
      <c r="H22" s="107" t="s">
        <v>113</v>
      </c>
      <c r="I22" s="108">
        <v>276.00147169568601</v>
      </c>
      <c r="J22" s="109">
        <v>1.6091908531200101</v>
      </c>
      <c r="K22" s="110">
        <v>278.35856042667001</v>
      </c>
      <c r="L22" s="109"/>
      <c r="M22" s="111">
        <v>265.96805136625898</v>
      </c>
      <c r="N22" s="109">
        <v>1.27490809972712</v>
      </c>
      <c r="O22" s="112" t="s">
        <v>113</v>
      </c>
      <c r="P22" s="113">
        <v>277.97915498047598</v>
      </c>
      <c r="Q22" s="114">
        <v>1.7649957023173799</v>
      </c>
      <c r="R22" s="115">
        <v>278.82119569806702</v>
      </c>
      <c r="S22" s="114"/>
      <c r="T22" s="116">
        <v>265.278669994572</v>
      </c>
      <c r="U22" s="114">
        <v>1.55036552407118</v>
      </c>
      <c r="V22" s="117" t="s">
        <v>113</v>
      </c>
      <c r="W22" s="118">
        <v>247.69423641081301</v>
      </c>
      <c r="X22" s="119">
        <v>1.53303079152873</v>
      </c>
      <c r="Y22" s="118">
        <v>295.21472788453201</v>
      </c>
      <c r="Z22" s="119">
        <v>1.2914565989069799</v>
      </c>
      <c r="AA22" s="120" t="s">
        <v>113</v>
      </c>
      <c r="AB22" s="121">
        <v>288.126239122318</v>
      </c>
      <c r="AC22" s="122">
        <v>1.0067395423405301</v>
      </c>
      <c r="AD22" s="121">
        <v>258.52878094815702</v>
      </c>
      <c r="AE22" s="122">
        <v>2.67717953776175</v>
      </c>
      <c r="AF22" s="123">
        <v>29.597458174160977</v>
      </c>
      <c r="AG22" s="124">
        <v>2.7241616657374599</v>
      </c>
      <c r="AH22" s="125">
        <v>1.6990305110671034E-27</v>
      </c>
    </row>
    <row r="23" spans="1:34">
      <c r="A23" s="126" t="s">
        <v>114</v>
      </c>
      <c r="B23" s="127">
        <v>251.789834935638</v>
      </c>
      <c r="C23" s="102">
        <v>0.71446335559352803</v>
      </c>
      <c r="D23" s="103" t="s">
        <v>114</v>
      </c>
      <c r="E23" s="104">
        <v>244.591907698527</v>
      </c>
      <c r="F23" s="105">
        <v>0.64994002639320503</v>
      </c>
      <c r="G23" s="106">
        <v>53.008159018246793</v>
      </c>
      <c r="H23" s="107" t="s">
        <v>114</v>
      </c>
      <c r="I23" s="108">
        <v>263.884037340362</v>
      </c>
      <c r="J23" s="109">
        <v>1.5687768986316999</v>
      </c>
      <c r="K23" s="110">
        <v>262.79648636840199</v>
      </c>
      <c r="L23" s="109"/>
      <c r="M23" s="111">
        <v>226.72738425512</v>
      </c>
      <c r="N23" s="109">
        <v>1.87318477084811</v>
      </c>
      <c r="O23" s="112" t="s">
        <v>114</v>
      </c>
      <c r="P23" s="113">
        <v>255.15035738622799</v>
      </c>
      <c r="Q23" s="114">
        <v>1.7232377386242901</v>
      </c>
      <c r="R23" s="115">
        <v>257.28676752955897</v>
      </c>
      <c r="S23" s="114"/>
      <c r="T23" s="116">
        <v>220.526175967223</v>
      </c>
      <c r="U23" s="114">
        <v>1.74868437103577</v>
      </c>
      <c r="V23" s="117" t="s">
        <v>114</v>
      </c>
      <c r="W23" s="118">
        <v>228.240112202669</v>
      </c>
      <c r="X23" s="119">
        <v>1.20704610221423</v>
      </c>
      <c r="Y23" s="118">
        <v>282.26749592498101</v>
      </c>
      <c r="Z23" s="119">
        <v>1.11569871695906</v>
      </c>
      <c r="AA23" s="120" t="s">
        <v>114</v>
      </c>
      <c r="AB23" s="121">
        <v>279.44774294040599</v>
      </c>
      <c r="AC23" s="122">
        <v>1.43961533417469</v>
      </c>
      <c r="AD23" s="121">
        <v>230.58904448925199</v>
      </c>
      <c r="AE23" s="122">
        <v>2.1648447136904498</v>
      </c>
      <c r="AF23" s="123">
        <v>48.858698451153998</v>
      </c>
      <c r="AG23" s="124">
        <v>2.5623644962469401</v>
      </c>
      <c r="AH23" s="125">
        <v>4.6861856665708378E-81</v>
      </c>
    </row>
    <row r="24" spans="1:34">
      <c r="A24" s="126" t="s">
        <v>115</v>
      </c>
      <c r="B24" s="127">
        <v>279.230843868477</v>
      </c>
      <c r="C24" s="102">
        <v>0.67715718477384901</v>
      </c>
      <c r="D24" s="103" t="s">
        <v>115</v>
      </c>
      <c r="E24" s="104">
        <v>279.05242778250403</v>
      </c>
      <c r="F24" s="105">
        <v>0.81824895369141304</v>
      </c>
      <c r="G24" s="106">
        <v>54.874905857950772</v>
      </c>
      <c r="H24" s="107" t="s">
        <v>115</v>
      </c>
      <c r="I24" s="108">
        <v>282.76185740111299</v>
      </c>
      <c r="J24" s="109">
        <v>1.67820323362067</v>
      </c>
      <c r="K24" s="110">
        <v>290.00903019816201</v>
      </c>
      <c r="L24" s="109"/>
      <c r="M24" s="111">
        <v>262.36873465848402</v>
      </c>
      <c r="N24" s="109">
        <v>1.32716533367664</v>
      </c>
      <c r="O24" s="112" t="s">
        <v>115</v>
      </c>
      <c r="P24" s="113">
        <v>278.21466225642803</v>
      </c>
      <c r="Q24" s="114">
        <v>1.7294630994462801</v>
      </c>
      <c r="R24" s="115">
        <v>287.754798853674</v>
      </c>
      <c r="S24" s="114"/>
      <c r="T24" s="116">
        <v>268.25691793442297</v>
      </c>
      <c r="U24" s="114">
        <v>1.69407821627708</v>
      </c>
      <c r="V24" s="117" t="s">
        <v>115</v>
      </c>
      <c r="W24" s="118">
        <v>247.592767807229</v>
      </c>
      <c r="X24" s="119">
        <v>1.64108474544073</v>
      </c>
      <c r="Y24" s="118">
        <v>305.62457705495802</v>
      </c>
      <c r="Z24" s="119">
        <v>1.2440072463069001</v>
      </c>
      <c r="AA24" s="120" t="s">
        <v>115</v>
      </c>
      <c r="AB24" s="121">
        <v>302.12964168124802</v>
      </c>
      <c r="AC24" s="122">
        <v>1.1262706871049899</v>
      </c>
      <c r="AD24" s="121">
        <v>248.71965960693899</v>
      </c>
      <c r="AE24" s="122">
        <v>4.2321168285547204</v>
      </c>
      <c r="AF24" s="123">
        <v>53.409982074309028</v>
      </c>
      <c r="AG24" s="124">
        <v>4.47775738101224</v>
      </c>
      <c r="AH24" s="125">
        <v>8.4871598380823422E-33</v>
      </c>
    </row>
    <row r="25" spans="1:34">
      <c r="A25" s="126" t="s">
        <v>116</v>
      </c>
      <c r="B25" s="127">
        <v>269.80630158803098</v>
      </c>
      <c r="C25" s="102">
        <v>1.0460841192000001</v>
      </c>
      <c r="D25" s="103" t="s">
        <v>116</v>
      </c>
      <c r="E25" s="104">
        <v>245.73250798097101</v>
      </c>
      <c r="F25" s="105">
        <v>1.24362014091449</v>
      </c>
      <c r="G25" s="106">
        <v>65.24012603475974</v>
      </c>
      <c r="H25" s="107" t="s">
        <v>116</v>
      </c>
      <c r="I25" s="108">
        <v>271.53490508468298</v>
      </c>
      <c r="J25" s="109">
        <v>1.9987061822439101</v>
      </c>
      <c r="K25" s="110">
        <v>275.47896485109402</v>
      </c>
      <c r="L25" s="109"/>
      <c r="M25" s="111">
        <v>262.89217668128202</v>
      </c>
      <c r="N25" s="109">
        <v>1.5355339417792</v>
      </c>
      <c r="O25" s="112" t="s">
        <v>116</v>
      </c>
      <c r="P25" s="113">
        <v>249.421864392505</v>
      </c>
      <c r="Q25" s="114">
        <v>2.1922340402443998</v>
      </c>
      <c r="R25" s="115">
        <v>259.84971399397301</v>
      </c>
      <c r="S25" s="114"/>
      <c r="T25" s="116">
        <v>247.15293374183901</v>
      </c>
      <c r="U25" s="114">
        <v>1.7654524735841599</v>
      </c>
      <c r="V25" s="117" t="s">
        <v>116</v>
      </c>
      <c r="W25" s="118">
        <v>230.254384118167</v>
      </c>
      <c r="X25" s="119">
        <v>2.1264173696865698</v>
      </c>
      <c r="Y25" s="118">
        <v>297.65553546944301</v>
      </c>
      <c r="Z25" s="119">
        <v>1.50028999898952</v>
      </c>
      <c r="AA25" s="120" t="s">
        <v>116</v>
      </c>
      <c r="AB25" s="121">
        <v>292.09856502758902</v>
      </c>
      <c r="AC25" s="122">
        <v>1.26256369309241</v>
      </c>
      <c r="AD25" s="121">
        <v>239.431999746934</v>
      </c>
      <c r="AE25" s="122">
        <v>3.4642254355386202</v>
      </c>
      <c r="AF25" s="123">
        <v>52.666565280655021</v>
      </c>
      <c r="AG25" s="124">
        <v>3.5318159964694198</v>
      </c>
      <c r="AH25" s="125">
        <v>2.7526610564620716E-50</v>
      </c>
    </row>
    <row r="26" spans="1:34">
      <c r="A26" s="126"/>
      <c r="B26" s="127"/>
      <c r="C26" s="102"/>
      <c r="D26" s="103"/>
      <c r="E26" s="104"/>
      <c r="F26" s="105"/>
      <c r="G26" s="106"/>
      <c r="H26" s="107"/>
      <c r="I26" s="108"/>
      <c r="J26" s="109"/>
      <c r="K26" s="110"/>
      <c r="L26" s="109"/>
      <c r="M26" s="111"/>
      <c r="N26" s="109"/>
      <c r="O26" s="112"/>
      <c r="P26" s="113"/>
      <c r="Q26" s="114"/>
      <c r="R26" s="115"/>
      <c r="S26" s="114"/>
      <c r="T26" s="116"/>
      <c r="U26" s="114"/>
      <c r="V26" s="117"/>
      <c r="W26" s="54"/>
      <c r="X26" s="54"/>
      <c r="Y26" s="54"/>
      <c r="Z26" s="54"/>
      <c r="AA26" s="120"/>
      <c r="AB26" s="55"/>
      <c r="AC26" s="55"/>
      <c r="AD26" s="55"/>
      <c r="AE26" s="55"/>
      <c r="AF26" s="55"/>
      <c r="AG26" s="128"/>
      <c r="AH26" s="129"/>
    </row>
    <row r="27" spans="1:34">
      <c r="A27" s="130" t="s">
        <v>117</v>
      </c>
      <c r="B27" s="127"/>
      <c r="C27" s="102"/>
      <c r="D27" s="93" t="s">
        <v>117</v>
      </c>
      <c r="E27" s="104"/>
      <c r="F27" s="105"/>
      <c r="G27" s="106"/>
      <c r="H27" s="95" t="s">
        <v>117</v>
      </c>
      <c r="I27" s="108"/>
      <c r="J27" s="109"/>
      <c r="K27" s="110"/>
      <c r="L27" s="109"/>
      <c r="M27" s="111"/>
      <c r="N27" s="109"/>
      <c r="O27" s="96" t="s">
        <v>117</v>
      </c>
      <c r="P27" s="113"/>
      <c r="Q27" s="114"/>
      <c r="R27" s="115"/>
      <c r="S27" s="114"/>
      <c r="T27" s="116"/>
      <c r="U27" s="114"/>
      <c r="V27" s="97" t="s">
        <v>117</v>
      </c>
      <c r="W27" s="54"/>
      <c r="X27" s="54"/>
      <c r="Y27" s="54"/>
      <c r="Z27" s="54"/>
      <c r="AA27" s="98" t="s">
        <v>117</v>
      </c>
      <c r="AB27" s="55"/>
      <c r="AC27" s="55"/>
      <c r="AD27" s="55"/>
      <c r="AE27" s="55"/>
      <c r="AF27" s="55"/>
      <c r="AG27" s="128"/>
      <c r="AH27" s="129"/>
    </row>
    <row r="28" spans="1:34">
      <c r="A28" s="126" t="s">
        <v>118</v>
      </c>
      <c r="B28" s="127">
        <v>275.480318709595</v>
      </c>
      <c r="C28" s="102">
        <v>0.83033338248231103</v>
      </c>
      <c r="D28" s="103" t="s">
        <v>118</v>
      </c>
      <c r="E28" s="131" t="s">
        <v>119</v>
      </c>
      <c r="F28" s="132" t="s">
        <v>119</v>
      </c>
      <c r="G28" s="133" t="s">
        <v>119</v>
      </c>
      <c r="H28" s="107" t="s">
        <v>118</v>
      </c>
      <c r="I28" s="108">
        <v>285.02859808314201</v>
      </c>
      <c r="J28" s="109">
        <v>1.63914338446095</v>
      </c>
      <c r="K28" s="110">
        <v>290.77253674222197</v>
      </c>
      <c r="L28" s="109"/>
      <c r="M28" s="111">
        <v>255.03938499342601</v>
      </c>
      <c r="N28" s="109">
        <v>1.55091541298054</v>
      </c>
      <c r="O28" s="112" t="s">
        <v>118</v>
      </c>
      <c r="P28" s="113">
        <v>282.82250153929999</v>
      </c>
      <c r="Q28" s="114">
        <v>1.7409068352094501</v>
      </c>
      <c r="R28" s="115">
        <v>295.01042238767297</v>
      </c>
      <c r="S28" s="114"/>
      <c r="T28" s="116">
        <v>259.87259075546001</v>
      </c>
      <c r="U28" s="114">
        <v>1.58645704863621</v>
      </c>
      <c r="V28" s="117" t="s">
        <v>118</v>
      </c>
      <c r="W28" s="118">
        <v>242.31378461768401</v>
      </c>
      <c r="X28" s="119">
        <v>1.7309821815695801</v>
      </c>
      <c r="Y28" s="118">
        <v>302.62529813685501</v>
      </c>
      <c r="Z28" s="119">
        <v>1.1914477523882401</v>
      </c>
      <c r="AA28" s="120" t="s">
        <v>118</v>
      </c>
      <c r="AB28" s="121">
        <v>296.68245405600697</v>
      </c>
      <c r="AC28" s="122">
        <v>1.0858919374238101</v>
      </c>
      <c r="AD28" s="121">
        <v>242.36838547412901</v>
      </c>
      <c r="AE28" s="122">
        <v>3.0342032935518</v>
      </c>
      <c r="AF28" s="123">
        <v>54.314068581877962</v>
      </c>
      <c r="AG28" s="124">
        <v>3.1609215213330599</v>
      </c>
      <c r="AH28" s="125">
        <v>3.599930210894897E-66</v>
      </c>
    </row>
    <row r="29" spans="1:34">
      <c r="A29" s="126" t="s">
        <v>120</v>
      </c>
      <c r="B29" s="127">
        <v>272.58364813940102</v>
      </c>
      <c r="C29" s="102">
        <v>1.0517519279955501</v>
      </c>
      <c r="D29" s="103" t="s">
        <v>120</v>
      </c>
      <c r="E29" s="104">
        <v>259.375854094413</v>
      </c>
      <c r="F29" s="105">
        <v>1.0498092683929201</v>
      </c>
      <c r="G29" s="106">
        <v>58.379158545683914</v>
      </c>
      <c r="H29" s="107" t="s">
        <v>120</v>
      </c>
      <c r="I29" s="108">
        <v>265.446246330056</v>
      </c>
      <c r="J29" s="109">
        <v>2.3680966953887901</v>
      </c>
      <c r="K29" s="110">
        <v>280.103254176343</v>
      </c>
      <c r="L29" s="109"/>
      <c r="M29" s="111">
        <v>265.33259981505302</v>
      </c>
      <c r="N29" s="109">
        <v>1.98414477291816</v>
      </c>
      <c r="O29" s="112" t="s">
        <v>120</v>
      </c>
      <c r="P29" s="113">
        <v>256.26952584953301</v>
      </c>
      <c r="Q29" s="114">
        <v>2.6786027170693401</v>
      </c>
      <c r="R29" s="115">
        <v>266.72085914153803</v>
      </c>
      <c r="S29" s="114"/>
      <c r="T29" s="116">
        <v>256.93146511525703</v>
      </c>
      <c r="U29" s="114">
        <v>1.9200264254585699</v>
      </c>
      <c r="V29" s="117" t="s">
        <v>120</v>
      </c>
      <c r="W29" s="118">
        <v>238.997921323463</v>
      </c>
      <c r="X29" s="119">
        <v>1.45742637457861</v>
      </c>
      <c r="Y29" s="118">
        <v>294.448279337543</v>
      </c>
      <c r="Z29" s="119">
        <v>1.4621108257761499</v>
      </c>
      <c r="AA29" s="120" t="s">
        <v>120</v>
      </c>
      <c r="AB29" s="121">
        <v>297.02797289702397</v>
      </c>
      <c r="AC29" s="122">
        <v>1.54759283083751</v>
      </c>
      <c r="AD29" s="121">
        <v>245.53234632705701</v>
      </c>
      <c r="AE29" s="122">
        <v>2.7974401277409799</v>
      </c>
      <c r="AF29" s="123">
        <v>51.495626569966959</v>
      </c>
      <c r="AG29" s="124">
        <v>3.2297958489305998</v>
      </c>
      <c r="AH29" s="125">
        <v>3.1432367118120925E-57</v>
      </c>
    </row>
    <row r="30" spans="1:34">
      <c r="A30" s="126" t="s">
        <v>121</v>
      </c>
      <c r="B30" s="127">
        <v>268.701544777305</v>
      </c>
      <c r="C30" s="102">
        <v>1.92976151627876</v>
      </c>
      <c r="D30" s="103" t="s">
        <v>121</v>
      </c>
      <c r="E30" s="104">
        <v>255.31964442044799</v>
      </c>
      <c r="F30" s="105">
        <v>1.7683805013554601</v>
      </c>
      <c r="G30" s="106">
        <v>56.652695398671696</v>
      </c>
      <c r="H30" s="107" t="s">
        <v>121</v>
      </c>
      <c r="I30" s="108">
        <v>272.34907870605002</v>
      </c>
      <c r="J30" s="109">
        <v>2.7151597830785801</v>
      </c>
      <c r="K30" s="110">
        <v>277.62266027980701</v>
      </c>
      <c r="L30" s="109"/>
      <c r="M30" s="111">
        <v>255.10799181950301</v>
      </c>
      <c r="N30" s="109">
        <v>3.2158349722458501</v>
      </c>
      <c r="O30" s="112" t="s">
        <v>121</v>
      </c>
      <c r="P30" s="113">
        <v>263.586597705722</v>
      </c>
      <c r="Q30" s="114">
        <v>3.39999096196521</v>
      </c>
      <c r="R30" s="115">
        <v>267.58332428004599</v>
      </c>
      <c r="S30" s="114"/>
      <c r="T30" s="116">
        <v>245.176348396534</v>
      </c>
      <c r="U30" s="114">
        <v>3.0609803749927802</v>
      </c>
      <c r="V30" s="117" t="s">
        <v>121</v>
      </c>
      <c r="W30" s="118">
        <v>239.32688037050801</v>
      </c>
      <c r="X30" s="119">
        <v>2.3687641866503601</v>
      </c>
      <c r="Y30" s="118">
        <v>293.95719790433799</v>
      </c>
      <c r="Z30" s="119">
        <v>2.4488820723731699</v>
      </c>
      <c r="AA30" s="120" t="s">
        <v>121</v>
      </c>
      <c r="AB30" s="121">
        <v>295.89848286632298</v>
      </c>
      <c r="AC30" s="122">
        <v>2.3533129998760498</v>
      </c>
      <c r="AD30" s="121">
        <v>251.363899468298</v>
      </c>
      <c r="AE30" s="122">
        <v>3.97624361790003</v>
      </c>
      <c r="AF30" s="123">
        <v>44.534583398024978</v>
      </c>
      <c r="AG30" s="124">
        <v>4.1913860038735002</v>
      </c>
      <c r="AH30" s="125">
        <v>2.2899481174653966E-26</v>
      </c>
    </row>
    <row r="31" spans="1:34">
      <c r="A31" s="126" t="s">
        <v>122</v>
      </c>
      <c r="B31" s="127">
        <v>272.45698901486003</v>
      </c>
      <c r="C31" s="102">
        <v>1.01867190173899</v>
      </c>
      <c r="D31" s="103" t="s">
        <v>122</v>
      </c>
      <c r="E31" s="104">
        <v>259.24242532270301</v>
      </c>
      <c r="F31" s="105">
        <v>1.0204369935845099</v>
      </c>
      <c r="G31" s="106">
        <v>58.328250580858821</v>
      </c>
      <c r="H31" s="107" t="s">
        <v>122</v>
      </c>
      <c r="I31" s="108">
        <v>265.69484620062701</v>
      </c>
      <c r="J31" s="109">
        <v>2.2778238676509499</v>
      </c>
      <c r="K31" s="110">
        <v>280.021204352479</v>
      </c>
      <c r="L31" s="109"/>
      <c r="M31" s="111">
        <v>265.02500983276002</v>
      </c>
      <c r="N31" s="109">
        <v>1.94451684895465</v>
      </c>
      <c r="O31" s="112" t="s">
        <v>122</v>
      </c>
      <c r="P31" s="113">
        <v>256.53304421668003</v>
      </c>
      <c r="Q31" s="114">
        <v>2.5967605637693199</v>
      </c>
      <c r="R31" s="115">
        <v>266.749386629573</v>
      </c>
      <c r="S31" s="114"/>
      <c r="T31" s="116">
        <v>256.57783237501599</v>
      </c>
      <c r="U31" s="114">
        <v>1.8733739972449901</v>
      </c>
      <c r="V31" s="117" t="s">
        <v>122</v>
      </c>
      <c r="W31" s="118">
        <v>239.01257539394399</v>
      </c>
      <c r="X31" s="119">
        <v>1.3933549558546501</v>
      </c>
      <c r="Y31" s="118">
        <v>294.43503171375801</v>
      </c>
      <c r="Z31" s="119">
        <v>1.4248005523785401</v>
      </c>
      <c r="AA31" s="120" t="s">
        <v>122</v>
      </c>
      <c r="AB31" s="121">
        <v>296.99803817640202</v>
      </c>
      <c r="AC31" s="122">
        <v>1.5022732287368099</v>
      </c>
      <c r="AD31" s="121">
        <v>245.67110966707401</v>
      </c>
      <c r="AE31" s="122">
        <v>2.7213059910555</v>
      </c>
      <c r="AF31" s="123">
        <v>51.326928509328013</v>
      </c>
      <c r="AG31" s="124">
        <v>3.1428314694108299</v>
      </c>
      <c r="AH31" s="125">
        <v>5.905331971268113E-60</v>
      </c>
    </row>
    <row r="32" spans="1:34">
      <c r="A32" s="134"/>
      <c r="B32" s="127"/>
      <c r="C32" s="102"/>
      <c r="D32" s="135"/>
      <c r="E32" s="104"/>
      <c r="F32" s="105"/>
      <c r="G32" s="106"/>
      <c r="H32" s="136"/>
      <c r="I32" s="137"/>
      <c r="J32" s="138"/>
      <c r="K32" s="139"/>
      <c r="L32" s="138"/>
      <c r="M32" s="50"/>
      <c r="N32" s="138"/>
      <c r="O32" s="140"/>
      <c r="P32" s="141"/>
      <c r="Q32" s="142"/>
      <c r="R32" s="143"/>
      <c r="S32" s="142"/>
      <c r="T32" s="52"/>
      <c r="U32" s="142"/>
      <c r="V32" s="144"/>
      <c r="W32" s="54"/>
      <c r="X32" s="54"/>
      <c r="Y32" s="54"/>
      <c r="Z32" s="54"/>
      <c r="AA32" s="145"/>
      <c r="AB32" s="55"/>
      <c r="AC32" s="55"/>
      <c r="AD32" s="55"/>
      <c r="AE32" s="55"/>
      <c r="AF32" s="55"/>
      <c r="AG32" s="128"/>
      <c r="AH32" s="129"/>
    </row>
    <row r="33" spans="1:40">
      <c r="A33" s="92" t="s">
        <v>123</v>
      </c>
      <c r="B33" s="101">
        <v>272.78605341164746</v>
      </c>
      <c r="C33" s="102">
        <v>0.1667870670049382</v>
      </c>
      <c r="D33" s="93" t="s">
        <v>123</v>
      </c>
      <c r="E33" s="104">
        <v>266.23969750535935</v>
      </c>
      <c r="F33" s="105">
        <v>0.17923404282842131</v>
      </c>
      <c r="G33" s="106">
        <v>54.234882870229349</v>
      </c>
      <c r="H33" s="146" t="s">
        <v>123</v>
      </c>
      <c r="I33" s="147">
        <v>279.61973243028598</v>
      </c>
      <c r="J33" s="148">
        <v>0.3692199336638497</v>
      </c>
      <c r="K33" s="149">
        <v>284.14118164932887</v>
      </c>
      <c r="L33" s="148"/>
      <c r="M33" s="150">
        <v>255.21121750944829</v>
      </c>
      <c r="N33" s="148">
        <v>0.34074804540048514</v>
      </c>
      <c r="O33" s="151" t="s">
        <v>123</v>
      </c>
      <c r="P33" s="152">
        <v>271.31116686407182</v>
      </c>
      <c r="Q33" s="153">
        <v>0.40392287847095004</v>
      </c>
      <c r="R33" s="154">
        <v>279.35680872968436</v>
      </c>
      <c r="S33" s="153"/>
      <c r="T33" s="155">
        <v>252.65950281694123</v>
      </c>
      <c r="U33" s="153">
        <v>0.36854347314756508</v>
      </c>
      <c r="V33" s="156" t="s">
        <v>123</v>
      </c>
      <c r="W33" s="157">
        <v>245.76410187328977</v>
      </c>
      <c r="X33" s="158">
        <v>0.36352673221290849</v>
      </c>
      <c r="Y33" s="157">
        <v>296.97297135750711</v>
      </c>
      <c r="Z33" s="158">
        <v>0.26499952400903659</v>
      </c>
      <c r="AA33" s="159" t="s">
        <v>123</v>
      </c>
      <c r="AB33" s="160">
        <v>293.5604263428533</v>
      </c>
      <c r="AC33" s="161">
        <v>0.25201603951187285</v>
      </c>
      <c r="AD33" s="160">
        <v>249.97984918834197</v>
      </c>
      <c r="AE33" s="161">
        <v>0.61081756341985327</v>
      </c>
      <c r="AF33" s="160">
        <v>43.580577154511332</v>
      </c>
      <c r="AG33" s="162">
        <v>0.65285231146532208</v>
      </c>
      <c r="AH33" s="163">
        <v>0</v>
      </c>
    </row>
    <row r="34" spans="1:40" s="92" customFormat="1" ht="11.25">
      <c r="A34" s="92" t="s">
        <v>124</v>
      </c>
      <c r="B34" s="92">
        <v>296.24225194764102</v>
      </c>
      <c r="E34" s="92">
        <v>285.659350587277</v>
      </c>
      <c r="I34" s="92">
        <v>299.41565814117598</v>
      </c>
      <c r="K34" s="92">
        <v>309.206323346305</v>
      </c>
      <c r="M34" s="92">
        <v>273.347185797848</v>
      </c>
      <c r="P34" s="92">
        <v>285.39660378115002</v>
      </c>
      <c r="R34" s="92">
        <v>302.45386021686897</v>
      </c>
      <c r="T34" s="92">
        <v>273.221736061635</v>
      </c>
      <c r="W34" s="92">
        <v>269.49736575388403</v>
      </c>
      <c r="Y34" s="92">
        <v>313.35875753488398</v>
      </c>
      <c r="AB34" s="92">
        <v>310.62259955101098</v>
      </c>
      <c r="AD34" s="92">
        <v>280.424736570888</v>
      </c>
      <c r="AF34" s="92">
        <v>55.618785252980985</v>
      </c>
    </row>
    <row r="35" spans="1:40" ht="15" customHeight="1"/>
    <row r="36" spans="1:40">
      <c r="U36" s="438"/>
      <c r="V36" s="438"/>
      <c r="W36" s="438"/>
      <c r="X36" s="438"/>
      <c r="Y36" s="438"/>
      <c r="Z36" s="438"/>
      <c r="AA36" s="438"/>
      <c r="AB36" s="438"/>
      <c r="AC36" s="438"/>
      <c r="AD36" s="438"/>
      <c r="AE36" s="438"/>
      <c r="AF36" s="438"/>
      <c r="AG36" s="438"/>
      <c r="AH36" s="438"/>
      <c r="AI36" s="438"/>
      <c r="AJ36" s="438"/>
      <c r="AK36" s="438"/>
      <c r="AL36" s="438"/>
      <c r="AM36" s="438"/>
      <c r="AN36" s="438"/>
    </row>
    <row r="37" spans="1:40">
      <c r="U37" s="438"/>
      <c r="V37" s="438"/>
      <c r="W37" s="438"/>
      <c r="X37" s="438"/>
      <c r="Y37" s="438"/>
      <c r="Z37" s="438"/>
      <c r="AA37" s="438"/>
      <c r="AB37" s="438"/>
      <c r="AC37" s="438"/>
      <c r="AD37" s="438"/>
      <c r="AE37" s="438"/>
      <c r="AF37" s="438"/>
      <c r="AG37" s="438"/>
      <c r="AH37" s="438"/>
      <c r="AI37" s="438"/>
      <c r="AJ37" s="438"/>
      <c r="AK37" s="438"/>
      <c r="AL37" s="438"/>
      <c r="AM37" s="438"/>
      <c r="AN37" s="438"/>
    </row>
    <row r="38" spans="1:40">
      <c r="U38" s="438"/>
      <c r="V38" s="438"/>
      <c r="W38" s="438"/>
      <c r="X38" s="438"/>
      <c r="Y38" s="438"/>
      <c r="Z38" s="438"/>
      <c r="AA38" s="438"/>
      <c r="AB38" s="438"/>
      <c r="AC38" s="438"/>
      <c r="AD38" s="438"/>
      <c r="AE38" s="438"/>
      <c r="AF38" s="438"/>
      <c r="AG38" s="438"/>
      <c r="AH38" s="438"/>
      <c r="AI38" s="438"/>
      <c r="AJ38" s="438"/>
      <c r="AK38" s="438"/>
      <c r="AL38" s="438"/>
      <c r="AM38" s="438"/>
      <c r="AN38" s="438"/>
    </row>
    <row r="39" spans="1:40">
      <c r="U39" s="164"/>
      <c r="V39" s="164"/>
      <c r="W39" s="164"/>
      <c r="X39" s="164"/>
      <c r="Y39" s="164"/>
      <c r="Z39" s="164"/>
      <c r="AA39" s="164"/>
      <c r="AB39" s="164"/>
      <c r="AC39" s="164"/>
      <c r="AD39" s="164"/>
      <c r="AE39" s="164"/>
      <c r="AF39" s="164"/>
      <c r="AG39" s="164"/>
      <c r="AH39" s="164"/>
      <c r="AI39" s="164"/>
      <c r="AJ39" s="164"/>
      <c r="AK39" s="164"/>
      <c r="AL39" s="164"/>
      <c r="AM39" s="164"/>
      <c r="AN39" s="164"/>
    </row>
    <row r="40" spans="1:40" ht="90">
      <c r="A40" s="268"/>
      <c r="B40" s="268" t="s">
        <v>376</v>
      </c>
      <c r="C40" s="268" t="s">
        <v>377</v>
      </c>
      <c r="D40" s="268" t="s">
        <v>378</v>
      </c>
      <c r="E40" s="268" t="s">
        <v>379</v>
      </c>
      <c r="F40" s="268" t="s">
        <v>380</v>
      </c>
      <c r="G40" s="268" t="s">
        <v>381</v>
      </c>
      <c r="H40" s="268" t="s">
        <v>386</v>
      </c>
      <c r="I40" s="268" t="s">
        <v>382</v>
      </c>
      <c r="J40" s="268" t="s">
        <v>383</v>
      </c>
      <c r="K40" s="165"/>
      <c r="M40" s="165"/>
      <c r="N40" s="165"/>
      <c r="O40" s="166"/>
      <c r="P40" s="167"/>
    </row>
    <row r="41" spans="1:40" ht="90.75" customHeight="1">
      <c r="A41" s="268" t="s">
        <v>125</v>
      </c>
      <c r="B41" s="268">
        <v>262.13913711352001</v>
      </c>
      <c r="C41" s="268">
        <v>252.76254749839501</v>
      </c>
      <c r="D41" s="268">
        <v>269.19389907373147</v>
      </c>
      <c r="E41" s="268">
        <v>273.67840715952951</v>
      </c>
      <c r="F41" s="268">
        <v>237.96978868286999</v>
      </c>
      <c r="G41" s="268">
        <v>292.970763624315</v>
      </c>
      <c r="H41" s="268">
        <v>231.91257681290799</v>
      </c>
      <c r="I41" s="268">
        <v>283.399393275649</v>
      </c>
      <c r="J41" s="268">
        <v>233.80698852782101</v>
      </c>
      <c r="O41" s="166"/>
      <c r="P41" s="167"/>
    </row>
    <row r="42" spans="1:40" ht="90.75" customHeight="1">
      <c r="A42" s="268" t="s">
        <v>384</v>
      </c>
      <c r="B42" s="268">
        <v>272.78605341164746</v>
      </c>
      <c r="C42" s="268">
        <v>266.23969750535935</v>
      </c>
      <c r="D42" s="268">
        <v>275.4654496471789</v>
      </c>
      <c r="E42" s="268">
        <v>281.74899518950662</v>
      </c>
      <c r="F42" s="268">
        <v>253.93536016319476</v>
      </c>
      <c r="G42" s="268">
        <v>296.97297135750711</v>
      </c>
      <c r="H42" s="268">
        <v>245.76410187328977</v>
      </c>
      <c r="I42" s="268">
        <v>293.5604263428533</v>
      </c>
      <c r="J42" s="268">
        <v>249.97984918834197</v>
      </c>
      <c r="O42" s="166"/>
      <c r="P42" s="167"/>
    </row>
    <row r="43" spans="1:40" ht="90.75" customHeight="1">
      <c r="A43" s="268" t="s">
        <v>385</v>
      </c>
      <c r="B43" s="268">
        <v>296.24225194764102</v>
      </c>
      <c r="C43" s="268">
        <v>285.659350587277</v>
      </c>
      <c r="D43" s="268">
        <v>292.406130961163</v>
      </c>
      <c r="E43" s="268">
        <v>305.83009178158699</v>
      </c>
      <c r="F43" s="268">
        <v>273.2844609297415</v>
      </c>
      <c r="G43" s="268">
        <v>313.35875753488398</v>
      </c>
      <c r="H43" s="268">
        <v>269.49736575388403</v>
      </c>
      <c r="I43" s="268">
        <v>310.62259955101098</v>
      </c>
      <c r="J43" s="268">
        <v>280.424736570888</v>
      </c>
      <c r="O43" s="166"/>
      <c r="P43" s="167"/>
    </row>
    <row r="44" spans="1:40">
      <c r="N44" s="267" t="s">
        <v>374</v>
      </c>
      <c r="O44" s="267" t="s">
        <v>689</v>
      </c>
    </row>
    <row r="45" spans="1:40">
      <c r="N45" s="267" t="s">
        <v>63</v>
      </c>
      <c r="O45" s="267" t="s">
        <v>375</v>
      </c>
    </row>
    <row r="46" spans="1:40">
      <c r="N46" s="166"/>
      <c r="O46" s="167"/>
    </row>
    <row r="47" spans="1:40">
      <c r="N47" s="166"/>
      <c r="O47" s="167"/>
    </row>
    <row r="48" spans="1:40">
      <c r="N48" s="166"/>
      <c r="O48" s="167"/>
    </row>
    <row r="49" spans="14:15">
      <c r="N49" s="166"/>
      <c r="O49" s="167"/>
    </row>
    <row r="50" spans="14:15">
      <c r="N50" s="166"/>
      <c r="O50" s="167"/>
    </row>
    <row r="51" spans="14:15">
      <c r="N51" s="166"/>
      <c r="O51" s="167"/>
    </row>
    <row r="52" spans="14:15">
      <c r="N52" s="166"/>
      <c r="O52" s="167"/>
    </row>
    <row r="53" spans="14:15">
      <c r="N53" s="166"/>
      <c r="O53" s="167"/>
    </row>
    <row r="54" spans="14:15">
      <c r="N54" s="166"/>
      <c r="O54" s="167"/>
    </row>
    <row r="55" spans="14:15">
      <c r="N55" s="166"/>
      <c r="O55" s="167"/>
    </row>
    <row r="56" spans="14:15">
      <c r="N56" s="166"/>
      <c r="O56" s="167"/>
    </row>
    <row r="57" spans="14:15">
      <c r="N57" s="166"/>
      <c r="O57" s="167"/>
    </row>
    <row r="58" spans="14:15">
      <c r="N58" s="166"/>
      <c r="O58" s="167"/>
    </row>
    <row r="59" spans="14:15">
      <c r="N59" s="166"/>
      <c r="O59" s="167"/>
    </row>
    <row r="60" spans="14:15">
      <c r="N60" s="166"/>
      <c r="O60" s="167"/>
    </row>
    <row r="61" spans="14:15">
      <c r="N61" s="166"/>
      <c r="O61" s="167"/>
    </row>
    <row r="62" spans="14:15">
      <c r="N62" s="166"/>
      <c r="O62" s="167"/>
    </row>
    <row r="63" spans="14:15">
      <c r="N63" s="166"/>
      <c r="O63" s="167"/>
    </row>
    <row r="64" spans="14:15">
      <c r="N64" s="166"/>
      <c r="O64" s="167"/>
    </row>
    <row r="65" spans="14:15">
      <c r="N65" s="166"/>
      <c r="O65" s="167"/>
    </row>
    <row r="66" spans="14:15">
      <c r="N66" s="168"/>
      <c r="O66" s="169"/>
    </row>
    <row r="67" spans="14:15">
      <c r="N67" s="170"/>
      <c r="O67" s="171"/>
    </row>
    <row r="76" spans="14:15" ht="15" customHeight="1"/>
  </sheetData>
  <mergeCells count="13">
    <mergeCell ref="AI36:AN38"/>
    <mergeCell ref="W2:X2"/>
    <mergeCell ref="Y2:Z2"/>
    <mergeCell ref="AB2:AC2"/>
    <mergeCell ref="AD2:AE2"/>
    <mergeCell ref="AF2:AH2"/>
    <mergeCell ref="U36:AH38"/>
    <mergeCell ref="T2:U2"/>
    <mergeCell ref="B2:C2"/>
    <mergeCell ref="E2:G2"/>
    <mergeCell ref="I2:J2"/>
    <mergeCell ref="M2:N2"/>
    <mergeCell ref="P2:Q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Q33"/>
  <sheetViews>
    <sheetView topLeftCell="H1" zoomScale="90" zoomScaleNormal="90" workbookViewId="0">
      <selection activeCell="H6" sqref="H6"/>
    </sheetView>
  </sheetViews>
  <sheetFormatPr baseColWidth="10" defaultRowHeight="15"/>
  <cols>
    <col min="1" max="1" width="27.42578125" customWidth="1"/>
    <col min="2" max="2" width="2.42578125" customWidth="1"/>
  </cols>
  <sheetData>
    <row r="1" spans="1:17">
      <c r="A1" s="272" t="s">
        <v>393</v>
      </c>
    </row>
    <row r="2" spans="1:17">
      <c r="A2" s="422" t="s">
        <v>338</v>
      </c>
      <c r="B2" s="423"/>
      <c r="C2" s="417" t="s">
        <v>48</v>
      </c>
      <c r="D2" s="418"/>
      <c r="E2" s="419"/>
    </row>
    <row r="3" spans="1:17" ht="31.5">
      <c r="A3" s="420" t="s">
        <v>392</v>
      </c>
      <c r="B3" s="421"/>
      <c r="C3" s="271" t="s">
        <v>389</v>
      </c>
      <c r="D3" s="271" t="s">
        <v>390</v>
      </c>
      <c r="E3" s="271" t="s">
        <v>391</v>
      </c>
    </row>
    <row r="4" spans="1:17">
      <c r="A4" s="28" t="s">
        <v>51</v>
      </c>
      <c r="B4" s="29" t="s">
        <v>52</v>
      </c>
      <c r="C4" s="29" t="s">
        <v>52</v>
      </c>
      <c r="D4" s="29" t="s">
        <v>52</v>
      </c>
      <c r="E4" s="29" t="s">
        <v>52</v>
      </c>
    </row>
    <row r="5" spans="1:17">
      <c r="A5" s="269" t="s">
        <v>101</v>
      </c>
      <c r="B5" s="29" t="s">
        <v>52</v>
      </c>
      <c r="C5" s="31">
        <v>31.1</v>
      </c>
      <c r="D5" s="31">
        <v>8.39</v>
      </c>
      <c r="E5" s="31">
        <v>8.69</v>
      </c>
      <c r="F5" s="174">
        <f t="shared" ref="F5:F31" si="0">E5+D5</f>
        <v>17.079999999999998</v>
      </c>
    </row>
    <row r="6" spans="1:17">
      <c r="A6" s="269" t="s">
        <v>113</v>
      </c>
      <c r="B6" s="29" t="s">
        <v>52</v>
      </c>
      <c r="C6" s="32">
        <v>37</v>
      </c>
      <c r="D6" s="32">
        <v>7.59</v>
      </c>
      <c r="E6" s="32">
        <v>12.3</v>
      </c>
      <c r="F6" s="174">
        <f t="shared" si="0"/>
        <v>19.89</v>
      </c>
      <c r="H6" s="25" t="s">
        <v>345</v>
      </c>
      <c r="I6" s="25" t="s">
        <v>402</v>
      </c>
    </row>
    <row r="7" spans="1:17">
      <c r="A7" s="269" t="s">
        <v>104</v>
      </c>
      <c r="B7" s="29" t="s">
        <v>52</v>
      </c>
      <c r="C7" s="32">
        <v>23.7</v>
      </c>
      <c r="D7" s="32">
        <v>20.3</v>
      </c>
      <c r="E7" s="32">
        <v>7.8</v>
      </c>
      <c r="F7" s="174">
        <f t="shared" si="0"/>
        <v>28.1</v>
      </c>
      <c r="H7" s="25" t="s">
        <v>63</v>
      </c>
      <c r="I7" s="25" t="s">
        <v>403</v>
      </c>
    </row>
    <row r="8" spans="1:17">
      <c r="A8" s="269" t="s">
        <v>272</v>
      </c>
      <c r="B8" s="29" t="s">
        <v>52</v>
      </c>
      <c r="C8" s="32">
        <v>34.700000000000003</v>
      </c>
      <c r="D8" s="32">
        <v>17.600000000000001</v>
      </c>
      <c r="E8" s="32">
        <v>12.1</v>
      </c>
      <c r="F8" s="174">
        <f t="shared" si="0"/>
        <v>29.700000000000003</v>
      </c>
    </row>
    <row r="9" spans="1:17">
      <c r="A9" s="269" t="s">
        <v>274</v>
      </c>
      <c r="B9" s="29" t="s">
        <v>52</v>
      </c>
      <c r="C9" s="32">
        <v>30.7</v>
      </c>
      <c r="D9" s="32">
        <v>13.6</v>
      </c>
      <c r="E9" s="32">
        <v>16.5</v>
      </c>
      <c r="F9" s="174">
        <f t="shared" si="0"/>
        <v>30.1</v>
      </c>
    </row>
    <row r="10" spans="1:17">
      <c r="A10" s="269" t="s">
        <v>137</v>
      </c>
      <c r="B10" s="29" t="s">
        <v>52</v>
      </c>
      <c r="C10" s="32">
        <v>23.3</v>
      </c>
      <c r="D10" s="32">
        <v>15.1</v>
      </c>
      <c r="E10" s="32">
        <v>15.1</v>
      </c>
      <c r="F10" s="174">
        <f t="shared" si="0"/>
        <v>30.2</v>
      </c>
    </row>
    <row r="11" spans="1:17">
      <c r="A11" s="270" t="s">
        <v>387</v>
      </c>
      <c r="B11" s="29" t="s">
        <v>52</v>
      </c>
      <c r="C11" s="31">
        <v>32.799999999999997</v>
      </c>
      <c r="D11" s="31">
        <v>18.7</v>
      </c>
      <c r="E11" s="31">
        <v>14.7</v>
      </c>
      <c r="F11" s="174">
        <f t="shared" si="0"/>
        <v>33.4</v>
      </c>
      <c r="Q11" s="173"/>
    </row>
    <row r="12" spans="1:17">
      <c r="A12" s="269" t="s">
        <v>102</v>
      </c>
      <c r="B12" s="29" t="s">
        <v>52</v>
      </c>
      <c r="C12" s="32">
        <v>30.8</v>
      </c>
      <c r="D12" s="32">
        <v>20</v>
      </c>
      <c r="E12" s="32">
        <v>14</v>
      </c>
      <c r="F12" s="174">
        <f t="shared" si="0"/>
        <v>34</v>
      </c>
    </row>
    <row r="13" spans="1:17">
      <c r="A13" s="269" t="s">
        <v>53</v>
      </c>
      <c r="B13" s="29" t="s">
        <v>52</v>
      </c>
      <c r="C13" s="31">
        <v>33.4</v>
      </c>
      <c r="D13" s="31">
        <v>23.5</v>
      </c>
      <c r="E13" s="31">
        <v>10.6</v>
      </c>
      <c r="F13" s="174">
        <f t="shared" si="0"/>
        <v>34.1</v>
      </c>
    </row>
    <row r="14" spans="1:17">
      <c r="A14" s="269" t="s">
        <v>261</v>
      </c>
      <c r="B14" s="29" t="s">
        <v>52</v>
      </c>
      <c r="C14" s="32">
        <v>28</v>
      </c>
      <c r="D14" s="32">
        <v>23.8</v>
      </c>
      <c r="E14" s="32">
        <v>10.6</v>
      </c>
      <c r="F14" s="174">
        <f t="shared" si="0"/>
        <v>34.4</v>
      </c>
    </row>
    <row r="15" spans="1:17">
      <c r="A15" s="269" t="s">
        <v>272</v>
      </c>
      <c r="B15" s="29" t="s">
        <v>52</v>
      </c>
      <c r="C15" s="31">
        <v>34.9</v>
      </c>
      <c r="D15" s="31">
        <v>13.6</v>
      </c>
      <c r="E15" s="31">
        <v>21.2</v>
      </c>
      <c r="F15" s="174">
        <f t="shared" si="0"/>
        <v>34.799999999999997</v>
      </c>
    </row>
    <row r="16" spans="1:17">
      <c r="A16" s="269" t="s">
        <v>111</v>
      </c>
      <c r="B16" s="29" t="s">
        <v>52</v>
      </c>
      <c r="C16" s="32">
        <v>27.7</v>
      </c>
      <c r="D16" s="32">
        <v>22.7</v>
      </c>
      <c r="E16" s="32">
        <v>12.3</v>
      </c>
      <c r="F16" s="174">
        <f t="shared" si="0"/>
        <v>35</v>
      </c>
    </row>
    <row r="17" spans="1:6">
      <c r="A17" s="269" t="s">
        <v>333</v>
      </c>
      <c r="B17" s="29" t="s">
        <v>52</v>
      </c>
      <c r="C17" s="32">
        <v>32.200000000000003</v>
      </c>
      <c r="D17" s="32">
        <v>18.899999999999999</v>
      </c>
      <c r="E17" s="32">
        <v>16.8</v>
      </c>
      <c r="F17" s="174">
        <f t="shared" si="0"/>
        <v>35.700000000000003</v>
      </c>
    </row>
    <row r="18" spans="1:6">
      <c r="A18" s="269" t="s">
        <v>388</v>
      </c>
      <c r="B18" s="29" t="s">
        <v>52</v>
      </c>
      <c r="C18" s="31">
        <v>23.8</v>
      </c>
      <c r="D18" s="31">
        <v>24.7</v>
      </c>
      <c r="E18" s="31">
        <v>11.3</v>
      </c>
      <c r="F18" s="174">
        <f t="shared" si="0"/>
        <v>36</v>
      </c>
    </row>
    <row r="19" spans="1:6">
      <c r="A19" s="269" t="s">
        <v>100</v>
      </c>
      <c r="B19" s="29" t="s">
        <v>52</v>
      </c>
      <c r="C19" s="31">
        <v>26.6</v>
      </c>
      <c r="D19" s="31">
        <v>16.600000000000001</v>
      </c>
      <c r="E19" s="31">
        <v>19.5</v>
      </c>
      <c r="F19" s="174">
        <f t="shared" si="0"/>
        <v>36.1</v>
      </c>
    </row>
    <row r="20" spans="1:6">
      <c r="A20" s="270" t="s">
        <v>105</v>
      </c>
      <c r="B20" s="29" t="s">
        <v>52</v>
      </c>
      <c r="C20" s="32">
        <v>20.100000000000001</v>
      </c>
      <c r="D20" s="32">
        <v>19.7</v>
      </c>
      <c r="E20" s="32">
        <v>17.2</v>
      </c>
      <c r="F20" s="174">
        <f t="shared" si="0"/>
        <v>36.9</v>
      </c>
    </row>
    <row r="21" spans="1:6">
      <c r="A21" s="269" t="s">
        <v>115</v>
      </c>
      <c r="B21" s="29" t="s">
        <v>52</v>
      </c>
      <c r="C21" s="32">
        <v>35.4</v>
      </c>
      <c r="D21" s="32">
        <v>22.3</v>
      </c>
      <c r="E21" s="32">
        <v>14.6</v>
      </c>
      <c r="F21" s="174">
        <f t="shared" si="0"/>
        <v>36.9</v>
      </c>
    </row>
    <row r="22" spans="1:6">
      <c r="A22" s="269" t="s">
        <v>110</v>
      </c>
      <c r="B22" s="29" t="s">
        <v>52</v>
      </c>
      <c r="C22" s="31">
        <v>33.200000000000003</v>
      </c>
      <c r="D22" s="31">
        <v>25.1</v>
      </c>
      <c r="E22" s="31">
        <v>12.6</v>
      </c>
      <c r="F22" s="174">
        <f t="shared" si="0"/>
        <v>37.700000000000003</v>
      </c>
    </row>
    <row r="23" spans="1:6">
      <c r="A23" s="269" t="s">
        <v>103</v>
      </c>
      <c r="B23" s="29" t="s">
        <v>52</v>
      </c>
      <c r="C23" s="31">
        <v>35.5</v>
      </c>
      <c r="D23" s="31">
        <v>23.8</v>
      </c>
      <c r="E23" s="31">
        <v>14.1</v>
      </c>
      <c r="F23" s="174">
        <f t="shared" si="0"/>
        <v>37.9</v>
      </c>
    </row>
    <row r="24" spans="1:6">
      <c r="A24" s="269" t="s">
        <v>285</v>
      </c>
      <c r="B24" s="29" t="s">
        <v>52</v>
      </c>
      <c r="C24" s="31">
        <v>36.4</v>
      </c>
      <c r="D24" s="31">
        <v>16.3</v>
      </c>
      <c r="E24" s="31">
        <v>21.8</v>
      </c>
      <c r="F24" s="174">
        <f t="shared" si="0"/>
        <v>38.1</v>
      </c>
    </row>
    <row r="25" spans="1:6">
      <c r="A25" s="269" t="s">
        <v>107</v>
      </c>
      <c r="B25" s="29" t="s">
        <v>52</v>
      </c>
      <c r="C25" s="31">
        <v>36.5</v>
      </c>
      <c r="D25" s="31">
        <v>20</v>
      </c>
      <c r="E25" s="31">
        <v>18.2</v>
      </c>
      <c r="F25" s="174">
        <f t="shared" si="0"/>
        <v>38.200000000000003</v>
      </c>
    </row>
    <row r="26" spans="1:6">
      <c r="A26" s="269" t="s">
        <v>114</v>
      </c>
      <c r="B26" s="29" t="s">
        <v>52</v>
      </c>
      <c r="C26" s="31">
        <v>33.700000000000003</v>
      </c>
      <c r="D26" s="31">
        <v>21.2</v>
      </c>
      <c r="E26" s="31">
        <v>20</v>
      </c>
      <c r="F26" s="174">
        <f t="shared" si="0"/>
        <v>41.2</v>
      </c>
    </row>
    <row r="27" spans="1:6">
      <c r="A27" s="269" t="s">
        <v>283</v>
      </c>
      <c r="B27" s="29" t="s">
        <v>52</v>
      </c>
      <c r="C27" s="31">
        <v>38</v>
      </c>
      <c r="D27" s="31">
        <v>27.7</v>
      </c>
      <c r="E27" s="31">
        <v>13.5</v>
      </c>
      <c r="F27" s="174">
        <f t="shared" si="0"/>
        <v>41.2</v>
      </c>
    </row>
    <row r="28" spans="1:6">
      <c r="A28" s="269" t="s">
        <v>140</v>
      </c>
      <c r="B28" s="29" t="s">
        <v>52</v>
      </c>
      <c r="C28" s="31">
        <v>35.9</v>
      </c>
      <c r="D28" s="31">
        <v>18.7</v>
      </c>
      <c r="E28" s="31">
        <v>23.6</v>
      </c>
      <c r="F28" s="174">
        <f t="shared" si="0"/>
        <v>42.3</v>
      </c>
    </row>
    <row r="29" spans="1:6">
      <c r="A29" s="270" t="s">
        <v>292</v>
      </c>
      <c r="B29" s="29" t="s">
        <v>52</v>
      </c>
      <c r="C29" s="32">
        <v>36</v>
      </c>
      <c r="D29" s="32">
        <v>14</v>
      </c>
      <c r="E29" s="32">
        <v>29.1</v>
      </c>
      <c r="F29" s="174">
        <f t="shared" si="0"/>
        <v>43.1</v>
      </c>
    </row>
    <row r="30" spans="1:6">
      <c r="A30" s="269" t="s">
        <v>266</v>
      </c>
      <c r="B30" s="29" t="s">
        <v>52</v>
      </c>
      <c r="C30" s="31">
        <v>39.4</v>
      </c>
      <c r="D30" s="31">
        <v>20</v>
      </c>
      <c r="E30" s="31">
        <v>23.7</v>
      </c>
      <c r="F30" s="174">
        <f t="shared" si="0"/>
        <v>43.7</v>
      </c>
    </row>
    <row r="31" spans="1:6">
      <c r="A31" s="269" t="s">
        <v>106</v>
      </c>
      <c r="B31" s="29" t="s">
        <v>52</v>
      </c>
      <c r="C31" s="32">
        <v>38.700000000000003</v>
      </c>
      <c r="D31" s="32">
        <v>29.5</v>
      </c>
      <c r="E31" s="32">
        <v>14.6</v>
      </c>
      <c r="F31" s="174">
        <f t="shared" si="0"/>
        <v>44.1</v>
      </c>
    </row>
    <row r="32" spans="1:6">
      <c r="A32" s="270" t="s">
        <v>116</v>
      </c>
      <c r="B32" s="29" t="s">
        <v>52</v>
      </c>
      <c r="C32" s="32"/>
      <c r="D32" s="32">
        <v>17.7</v>
      </c>
      <c r="E32" s="32">
        <v>15.6</v>
      </c>
    </row>
    <row r="33" spans="1:1">
      <c r="A33" s="273" t="s">
        <v>394</v>
      </c>
    </row>
  </sheetData>
  <mergeCells count="3">
    <mergeCell ref="C2:E2"/>
    <mergeCell ref="A2:B2"/>
    <mergeCell ref="A3:B3"/>
  </mergeCells>
  <hyperlinks>
    <hyperlink ref="A20" r:id="rId1" display="http://stats.oecd.org/OECDStat_Metadata/ShowMetadata.ashx?Dataset=MISMATCH&amp;Coords=[LOCATION].[DEU]&amp;ShowOnWeb=true&amp;Lang=fr"/>
    <hyperlink ref="A29" r:id="rId2" display="http://stats.oecd.org/OECDStat_Metadata/ShowMetadata.ashx?Dataset=MISMATCH&amp;Coords=[LOCATION].[TUR]&amp;ShowOnWeb=true&amp;Lang=fr"/>
    <hyperlink ref="A32" r:id="rId3" display="http://stats.oecd.org/OECDStat_Metadata/ShowMetadata.ashx?Dataset=MISMATCH&amp;Coords=[LOCATION].[USA]&amp;ShowOnWeb=true&amp;Lang=fr"/>
    <hyperlink ref="A11" r:id="rId4" display="http://stats.oecd.org/OECDStat_Metadata/ShowMetadata.ashx?Dataset=MISMATCH&amp;Coords=%5bLOCATION%5d.%5bEU%5d&amp;ShowOnWeb=true&amp;Lang=fr"/>
    <hyperlink ref="A1" r:id="rId5" display="http://stats.oecd.org/OECDStat_Metadata/ShowMetadata.ashx?Dataset=MISMATCH&amp;ShowOnWeb=true&amp;Lang=fr"/>
    <hyperlink ref="A33" r:id="rId6" display="https://stats-1.oecd.org/index.aspx?DatasetCode=MISMATCH"/>
  </hyperlinks>
  <pageMargins left="0.7" right="0.7" top="0.75" bottom="0.75" header="0.3" footer="0.3"/>
  <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FF0000"/>
  </sheetPr>
  <dimension ref="A2:Q48"/>
  <sheetViews>
    <sheetView topLeftCell="J15" zoomScale="80" zoomScaleNormal="80" workbookViewId="0">
      <selection activeCell="P20" sqref="P20"/>
    </sheetView>
  </sheetViews>
  <sheetFormatPr baseColWidth="10" defaultRowHeight="15"/>
  <cols>
    <col min="2" max="12" width="13.28515625" customWidth="1"/>
    <col min="15" max="15" width="42.85546875" customWidth="1"/>
    <col min="16" max="16" width="53.28515625" customWidth="1"/>
    <col min="17" max="17" width="29.28515625" customWidth="1"/>
  </cols>
  <sheetData>
    <row r="2" spans="1:17" ht="150">
      <c r="B2" s="165" t="s">
        <v>142</v>
      </c>
      <c r="C2" s="165" t="s">
        <v>143</v>
      </c>
      <c r="D2" s="165" t="s">
        <v>144</v>
      </c>
      <c r="E2" s="165" t="s">
        <v>145</v>
      </c>
      <c r="F2" s="165" t="s">
        <v>146</v>
      </c>
      <c r="G2" s="165" t="s">
        <v>147</v>
      </c>
      <c r="H2" s="165" t="s">
        <v>148</v>
      </c>
      <c r="I2" s="165" t="s">
        <v>149</v>
      </c>
      <c r="J2" s="165" t="s">
        <v>150</v>
      </c>
      <c r="K2" s="165" t="s">
        <v>151</v>
      </c>
    </row>
    <row r="3" spans="1:17">
      <c r="A3" t="s">
        <v>152</v>
      </c>
      <c r="B3">
        <v>18.100000000000001</v>
      </c>
      <c r="C3">
        <v>66.900000000000006</v>
      </c>
      <c r="D3">
        <v>57</v>
      </c>
      <c r="E3">
        <v>79.3</v>
      </c>
      <c r="F3">
        <v>46.4</v>
      </c>
      <c r="G3">
        <v>56.4</v>
      </c>
      <c r="H3">
        <v>37.700000000000003</v>
      </c>
      <c r="I3">
        <v>60.8</v>
      </c>
      <c r="J3">
        <v>92.6</v>
      </c>
      <c r="K3">
        <v>75.099999999999994</v>
      </c>
      <c r="M3" t="s">
        <v>153</v>
      </c>
      <c r="O3" s="172"/>
      <c r="P3" s="172"/>
      <c r="Q3" s="172"/>
    </row>
    <row r="4" spans="1:17">
      <c r="A4" t="s">
        <v>154</v>
      </c>
      <c r="B4">
        <v>19.100000000000001</v>
      </c>
      <c r="C4">
        <v>74.900000000000006</v>
      </c>
      <c r="D4">
        <v>56.1</v>
      </c>
      <c r="E4">
        <v>75.7</v>
      </c>
      <c r="F4">
        <v>48.3</v>
      </c>
      <c r="G4">
        <v>31.6</v>
      </c>
      <c r="H4">
        <v>16.2</v>
      </c>
      <c r="I4">
        <v>68.400000000000006</v>
      </c>
      <c r="J4">
        <v>82.7</v>
      </c>
      <c r="K4">
        <v>69.2</v>
      </c>
      <c r="O4" s="175"/>
      <c r="P4" s="175" t="s">
        <v>155</v>
      </c>
      <c r="Q4" s="175" t="s">
        <v>156</v>
      </c>
    </row>
    <row r="5" spans="1:17">
      <c r="A5" t="s">
        <v>157</v>
      </c>
      <c r="B5">
        <v>18.399999999999999</v>
      </c>
      <c r="C5">
        <v>51.7</v>
      </c>
      <c r="D5">
        <v>69.900000000000006</v>
      </c>
      <c r="E5">
        <v>77.3</v>
      </c>
      <c r="F5">
        <v>42.5</v>
      </c>
      <c r="G5">
        <v>39.700000000000003</v>
      </c>
      <c r="H5">
        <v>17.7</v>
      </c>
      <c r="I5">
        <v>57.3</v>
      </c>
      <c r="J5">
        <v>91.9</v>
      </c>
      <c r="K5">
        <v>86.3</v>
      </c>
      <c r="O5" s="176" t="s">
        <v>142</v>
      </c>
      <c r="P5" s="175" t="s">
        <v>158</v>
      </c>
      <c r="Q5" s="175" t="s">
        <v>159</v>
      </c>
    </row>
    <row r="6" spans="1:17" ht="30">
      <c r="A6" t="s">
        <v>160</v>
      </c>
      <c r="B6">
        <v>10.1</v>
      </c>
      <c r="C6">
        <v>58.7</v>
      </c>
      <c r="D6">
        <v>82.6</v>
      </c>
      <c r="E6">
        <v>93.2</v>
      </c>
      <c r="F6">
        <v>50.1</v>
      </c>
      <c r="G6">
        <v>36.9</v>
      </c>
      <c r="H6">
        <v>8.6999999999999993</v>
      </c>
      <c r="I6">
        <v>55.1</v>
      </c>
      <c r="J6">
        <v>88.1</v>
      </c>
      <c r="K6">
        <v>64.900000000000006</v>
      </c>
      <c r="O6" s="176" t="s">
        <v>161</v>
      </c>
      <c r="P6" s="175" t="s">
        <v>162</v>
      </c>
      <c r="Q6" s="175" t="s">
        <v>163</v>
      </c>
    </row>
    <row r="7" spans="1:17">
      <c r="A7" t="s">
        <v>164</v>
      </c>
      <c r="B7">
        <v>16.600000000000001</v>
      </c>
      <c r="C7">
        <v>54.6</v>
      </c>
      <c r="D7">
        <v>67.2</v>
      </c>
      <c r="E7">
        <v>82.8</v>
      </c>
      <c r="F7">
        <v>63.7</v>
      </c>
      <c r="G7">
        <v>74.3</v>
      </c>
      <c r="H7">
        <v>11.6</v>
      </c>
      <c r="I7">
        <v>73.400000000000006</v>
      </c>
      <c r="J7">
        <v>92.1</v>
      </c>
      <c r="K7">
        <v>60.4</v>
      </c>
      <c r="O7" s="176" t="s">
        <v>144</v>
      </c>
      <c r="P7" s="175" t="s">
        <v>165</v>
      </c>
      <c r="Q7" s="175" t="s">
        <v>166</v>
      </c>
    </row>
    <row r="8" spans="1:17">
      <c r="A8" t="s">
        <v>167</v>
      </c>
      <c r="B8">
        <v>18.600000000000001</v>
      </c>
      <c r="C8">
        <v>76.2</v>
      </c>
      <c r="D8">
        <v>46.6</v>
      </c>
      <c r="E8">
        <v>80.900000000000006</v>
      </c>
      <c r="F8">
        <v>37.9</v>
      </c>
      <c r="G8">
        <v>44.2</v>
      </c>
      <c r="H8">
        <v>26.5</v>
      </c>
      <c r="I8">
        <v>58.8</v>
      </c>
      <c r="J8">
        <v>90</v>
      </c>
      <c r="K8">
        <v>76.3</v>
      </c>
      <c r="O8" s="176" t="s">
        <v>168</v>
      </c>
      <c r="P8" s="175" t="s">
        <v>169</v>
      </c>
      <c r="Q8" s="175" t="s">
        <v>170</v>
      </c>
    </row>
    <row r="9" spans="1:17" ht="30">
      <c r="A9" t="s">
        <v>171</v>
      </c>
      <c r="B9">
        <v>34.799999999999997</v>
      </c>
      <c r="C9">
        <v>83.1</v>
      </c>
      <c r="D9">
        <v>70.5</v>
      </c>
      <c r="E9">
        <v>79.7</v>
      </c>
      <c r="F9">
        <v>67.400000000000006</v>
      </c>
      <c r="G9">
        <v>53.4</v>
      </c>
      <c r="H9">
        <v>43</v>
      </c>
      <c r="I9">
        <v>51</v>
      </c>
      <c r="J9">
        <v>92</v>
      </c>
      <c r="K9">
        <v>94.8</v>
      </c>
      <c r="O9" s="176" t="s">
        <v>172</v>
      </c>
      <c r="P9" s="175" t="s">
        <v>173</v>
      </c>
      <c r="Q9" s="175" t="s">
        <v>170</v>
      </c>
    </row>
    <row r="10" spans="1:17">
      <c r="A10" t="s">
        <v>174</v>
      </c>
      <c r="B10">
        <v>26.2</v>
      </c>
      <c r="C10">
        <v>79.099999999999994</v>
      </c>
      <c r="D10">
        <v>61.5</v>
      </c>
      <c r="E10">
        <v>83.8</v>
      </c>
      <c r="F10">
        <v>55.1</v>
      </c>
      <c r="G10">
        <v>53.6</v>
      </c>
      <c r="H10">
        <v>26.7</v>
      </c>
      <c r="I10">
        <v>59.3</v>
      </c>
      <c r="J10">
        <v>77.7</v>
      </c>
      <c r="K10">
        <v>77.3</v>
      </c>
      <c r="O10" s="176" t="s">
        <v>147</v>
      </c>
      <c r="P10" s="175" t="s">
        <v>175</v>
      </c>
      <c r="Q10" s="175" t="s">
        <v>176</v>
      </c>
    </row>
    <row r="11" spans="1:17">
      <c r="A11" t="s">
        <v>177</v>
      </c>
      <c r="B11">
        <v>16.2</v>
      </c>
      <c r="C11">
        <v>59.8</v>
      </c>
      <c r="D11">
        <v>75.599999999999994</v>
      </c>
      <c r="E11">
        <v>90.8</v>
      </c>
      <c r="F11">
        <v>40.4</v>
      </c>
      <c r="G11">
        <v>39.299999999999997</v>
      </c>
      <c r="H11">
        <v>8.6</v>
      </c>
      <c r="I11">
        <v>48.8</v>
      </c>
      <c r="J11">
        <v>88.3</v>
      </c>
      <c r="K11">
        <v>36.200000000000003</v>
      </c>
      <c r="O11" s="176" t="s">
        <v>148</v>
      </c>
      <c r="P11" s="175" t="s">
        <v>178</v>
      </c>
      <c r="Q11" s="175" t="s">
        <v>179</v>
      </c>
    </row>
    <row r="12" spans="1:17" ht="30">
      <c r="A12" t="s">
        <v>180</v>
      </c>
      <c r="B12">
        <v>28.6</v>
      </c>
      <c r="C12">
        <v>64.400000000000006</v>
      </c>
      <c r="D12">
        <v>75.400000000000006</v>
      </c>
      <c r="E12">
        <v>68.7</v>
      </c>
      <c r="F12">
        <v>40.799999999999997</v>
      </c>
      <c r="G12">
        <v>35.1</v>
      </c>
      <c r="H12">
        <v>12.7</v>
      </c>
      <c r="I12">
        <v>66.099999999999994</v>
      </c>
      <c r="J12">
        <v>82.7</v>
      </c>
      <c r="K12">
        <v>68.7</v>
      </c>
      <c r="O12" s="176" t="s">
        <v>181</v>
      </c>
      <c r="P12" s="175" t="s">
        <v>182</v>
      </c>
      <c r="Q12" s="175" t="s">
        <v>176</v>
      </c>
    </row>
    <row r="13" spans="1:17" ht="45">
      <c r="A13" t="s">
        <v>183</v>
      </c>
      <c r="B13">
        <v>41.2</v>
      </c>
      <c r="C13">
        <v>74.3</v>
      </c>
      <c r="D13">
        <v>73.8</v>
      </c>
      <c r="E13">
        <v>81.8</v>
      </c>
      <c r="F13">
        <v>58.5</v>
      </c>
      <c r="G13">
        <v>44.5</v>
      </c>
      <c r="H13">
        <v>43.8</v>
      </c>
      <c r="I13">
        <v>50.2</v>
      </c>
      <c r="J13">
        <v>94.1</v>
      </c>
      <c r="K13">
        <v>85.1</v>
      </c>
      <c r="O13" s="176" t="s">
        <v>184</v>
      </c>
      <c r="P13" s="175" t="s">
        <v>185</v>
      </c>
      <c r="Q13" s="175" t="s">
        <v>176</v>
      </c>
    </row>
    <row r="14" spans="1:17" ht="30">
      <c r="A14" t="s">
        <v>186</v>
      </c>
      <c r="B14">
        <v>22.1</v>
      </c>
      <c r="C14">
        <v>71</v>
      </c>
      <c r="D14">
        <v>58.5</v>
      </c>
      <c r="E14">
        <v>65.900000000000006</v>
      </c>
      <c r="F14">
        <v>44.3</v>
      </c>
      <c r="G14">
        <v>39.700000000000003</v>
      </c>
      <c r="H14">
        <v>16.7</v>
      </c>
      <c r="I14">
        <v>66.900000000000006</v>
      </c>
      <c r="J14">
        <v>79.8</v>
      </c>
      <c r="K14">
        <v>51</v>
      </c>
      <c r="O14" s="176" t="s">
        <v>187</v>
      </c>
      <c r="P14" s="175" t="s">
        <v>188</v>
      </c>
      <c r="Q14" s="175" t="s">
        <v>189</v>
      </c>
    </row>
    <row r="15" spans="1:17">
      <c r="A15" t="s">
        <v>190</v>
      </c>
      <c r="B15">
        <v>17.899999999999999</v>
      </c>
      <c r="C15">
        <v>60.2</v>
      </c>
      <c r="D15">
        <v>70</v>
      </c>
      <c r="E15">
        <v>83.5</v>
      </c>
      <c r="F15">
        <v>51.7</v>
      </c>
      <c r="G15">
        <v>40.299999999999997</v>
      </c>
      <c r="H15">
        <v>12.3</v>
      </c>
      <c r="I15">
        <v>39.9</v>
      </c>
      <c r="J15">
        <v>88</v>
      </c>
      <c r="K15">
        <v>42.4</v>
      </c>
    </row>
    <row r="16" spans="1:17">
      <c r="A16" t="s">
        <v>191</v>
      </c>
      <c r="B16">
        <v>18.600000000000001</v>
      </c>
      <c r="C16">
        <v>58</v>
      </c>
      <c r="D16">
        <v>74</v>
      </c>
      <c r="E16">
        <v>90</v>
      </c>
      <c r="F16">
        <v>59.9</v>
      </c>
      <c r="G16">
        <v>34.299999999999997</v>
      </c>
      <c r="H16">
        <v>12</v>
      </c>
      <c r="I16">
        <v>52.4</v>
      </c>
      <c r="J16">
        <v>95.4</v>
      </c>
      <c r="K16">
        <v>41.2</v>
      </c>
    </row>
    <row r="17" spans="1:16">
      <c r="A17" t="s">
        <v>192</v>
      </c>
      <c r="B17">
        <v>33.6</v>
      </c>
      <c r="C17">
        <v>68.599999999999994</v>
      </c>
      <c r="D17">
        <v>83</v>
      </c>
      <c r="E17">
        <v>81.599999999999994</v>
      </c>
      <c r="F17">
        <v>61.9</v>
      </c>
      <c r="G17">
        <v>37.799999999999997</v>
      </c>
      <c r="H17">
        <v>18.399999999999999</v>
      </c>
      <c r="I17">
        <v>61.1</v>
      </c>
      <c r="J17">
        <v>90</v>
      </c>
      <c r="K17">
        <v>77.900000000000006</v>
      </c>
    </row>
    <row r="18" spans="1:16">
      <c r="A18" t="s">
        <v>193</v>
      </c>
      <c r="B18">
        <v>14.4</v>
      </c>
      <c r="C18">
        <v>73.3</v>
      </c>
      <c r="D18">
        <v>41.4</v>
      </c>
      <c r="E18">
        <v>54.7</v>
      </c>
      <c r="F18">
        <v>40.5</v>
      </c>
      <c r="G18">
        <v>35.200000000000003</v>
      </c>
      <c r="H18">
        <v>15.7</v>
      </c>
      <c r="I18">
        <v>62.4</v>
      </c>
      <c r="J18">
        <v>79.599999999999994</v>
      </c>
      <c r="K18">
        <v>70.599999999999994</v>
      </c>
    </row>
    <row r="19" spans="1:16">
      <c r="A19" t="s">
        <v>194</v>
      </c>
      <c r="B19">
        <v>26.4</v>
      </c>
      <c r="C19">
        <v>66.5</v>
      </c>
      <c r="D19">
        <v>61.4</v>
      </c>
      <c r="E19">
        <v>75.2</v>
      </c>
      <c r="F19">
        <v>49.2</v>
      </c>
      <c r="G19">
        <v>67.2</v>
      </c>
      <c r="H19">
        <v>20.7</v>
      </c>
      <c r="I19">
        <v>58.9</v>
      </c>
      <c r="J19">
        <v>82.2</v>
      </c>
      <c r="K19">
        <v>63.6</v>
      </c>
    </row>
    <row r="20" spans="1:16">
      <c r="A20" t="s">
        <v>195</v>
      </c>
      <c r="B20">
        <v>28</v>
      </c>
      <c r="C20">
        <v>76.599999999999994</v>
      </c>
      <c r="D20">
        <v>54.9</v>
      </c>
      <c r="E20">
        <v>73.3</v>
      </c>
      <c r="F20">
        <v>46.2</v>
      </c>
      <c r="G20">
        <v>42.7</v>
      </c>
      <c r="H20">
        <v>31.4</v>
      </c>
      <c r="I20">
        <v>82.7</v>
      </c>
      <c r="J20">
        <v>80.2</v>
      </c>
      <c r="K20">
        <v>67.7</v>
      </c>
    </row>
    <row r="21" spans="1:16">
      <c r="A21" t="s">
        <v>196</v>
      </c>
      <c r="B21">
        <v>21.3</v>
      </c>
      <c r="C21">
        <v>62.2</v>
      </c>
      <c r="D21">
        <v>72.900000000000006</v>
      </c>
      <c r="E21">
        <v>78.7</v>
      </c>
      <c r="F21">
        <v>63.5</v>
      </c>
      <c r="G21">
        <v>48.4</v>
      </c>
      <c r="H21">
        <v>19</v>
      </c>
      <c r="I21">
        <v>38.4</v>
      </c>
      <c r="J21">
        <v>81.400000000000006</v>
      </c>
      <c r="K21">
        <v>76.599999999999994</v>
      </c>
    </row>
    <row r="22" spans="1:16">
      <c r="A22" t="s">
        <v>197</v>
      </c>
      <c r="B22">
        <v>22.6</v>
      </c>
      <c r="C22">
        <v>89.9</v>
      </c>
      <c r="D22">
        <v>83.7</v>
      </c>
      <c r="E22">
        <v>82</v>
      </c>
      <c r="F22">
        <v>59</v>
      </c>
      <c r="G22">
        <v>43.4</v>
      </c>
      <c r="H22">
        <v>18.7</v>
      </c>
      <c r="I22">
        <v>63.9</v>
      </c>
      <c r="J22">
        <v>79.8</v>
      </c>
      <c r="K22">
        <v>75.7</v>
      </c>
    </row>
    <row r="23" spans="1:16">
      <c r="A23" t="s">
        <v>198</v>
      </c>
      <c r="B23">
        <v>20.3</v>
      </c>
      <c r="C23">
        <v>72.7</v>
      </c>
      <c r="D23">
        <v>61.9</v>
      </c>
      <c r="E23">
        <v>77</v>
      </c>
      <c r="F23">
        <v>59</v>
      </c>
      <c r="G23">
        <v>47.8</v>
      </c>
      <c r="H23">
        <v>21.1</v>
      </c>
      <c r="I23">
        <v>63.2</v>
      </c>
      <c r="J23">
        <v>89.4</v>
      </c>
      <c r="K23">
        <v>78</v>
      </c>
    </row>
    <row r="24" spans="1:16">
      <c r="A24" t="s">
        <v>199</v>
      </c>
      <c r="B24">
        <v>16.5</v>
      </c>
      <c r="C24">
        <v>65.5</v>
      </c>
      <c r="D24">
        <v>49.5</v>
      </c>
      <c r="E24">
        <v>79.599999999999994</v>
      </c>
      <c r="F24">
        <v>48.3</v>
      </c>
      <c r="G24">
        <v>54.6</v>
      </c>
      <c r="H24">
        <v>21</v>
      </c>
      <c r="I24">
        <v>53.8</v>
      </c>
      <c r="J24">
        <v>78.400000000000006</v>
      </c>
      <c r="K24">
        <v>67.5</v>
      </c>
    </row>
    <row r="25" spans="1:16">
      <c r="A25" t="s">
        <v>200</v>
      </c>
      <c r="B25">
        <v>8.5</v>
      </c>
      <c r="C25">
        <v>63.2</v>
      </c>
      <c r="D25">
        <v>63.4</v>
      </c>
      <c r="E25">
        <v>84</v>
      </c>
      <c r="F25">
        <v>42.8</v>
      </c>
      <c r="G25">
        <v>34.700000000000003</v>
      </c>
      <c r="H25">
        <v>14.4</v>
      </c>
      <c r="I25">
        <v>67</v>
      </c>
      <c r="J25">
        <v>82.2</v>
      </c>
      <c r="K25">
        <v>73.7</v>
      </c>
    </row>
    <row r="26" spans="1:16">
      <c r="A26" t="s">
        <v>201</v>
      </c>
      <c r="B26">
        <v>32.299999999999997</v>
      </c>
      <c r="C26">
        <v>54</v>
      </c>
      <c r="D26">
        <v>71</v>
      </c>
      <c r="E26">
        <v>74.3</v>
      </c>
      <c r="F26">
        <v>47.8</v>
      </c>
      <c r="G26">
        <v>45.3</v>
      </c>
      <c r="H26">
        <v>7.6</v>
      </c>
      <c r="I26">
        <v>79.8</v>
      </c>
      <c r="J26">
        <v>84.4</v>
      </c>
      <c r="K26">
        <v>55.7</v>
      </c>
    </row>
    <row r="27" spans="1:16">
      <c r="A27" t="s">
        <v>202</v>
      </c>
      <c r="B27">
        <v>43.4</v>
      </c>
      <c r="C27">
        <v>83.4</v>
      </c>
      <c r="D27">
        <v>54</v>
      </c>
      <c r="E27">
        <v>79.099999999999994</v>
      </c>
      <c r="F27">
        <v>50.8</v>
      </c>
      <c r="G27">
        <v>36.5</v>
      </c>
      <c r="H27">
        <v>42.5</v>
      </c>
      <c r="I27">
        <v>63.4</v>
      </c>
      <c r="J27">
        <v>93.7</v>
      </c>
      <c r="K27">
        <v>85.7</v>
      </c>
    </row>
    <row r="28" spans="1:16">
      <c r="A28" t="s">
        <v>203</v>
      </c>
      <c r="B28">
        <v>33.1</v>
      </c>
      <c r="C28">
        <v>67.2</v>
      </c>
      <c r="D28">
        <v>72.2</v>
      </c>
      <c r="E28">
        <v>82.6</v>
      </c>
      <c r="F28">
        <v>58.9</v>
      </c>
      <c r="G28">
        <v>72.5</v>
      </c>
      <c r="H28">
        <v>38.700000000000003</v>
      </c>
      <c r="I28">
        <v>62.4</v>
      </c>
      <c r="J28">
        <v>92.2</v>
      </c>
      <c r="K28">
        <v>41.7</v>
      </c>
    </row>
    <row r="29" spans="1:16">
      <c r="A29" t="s">
        <v>204</v>
      </c>
      <c r="B29">
        <v>18.7</v>
      </c>
      <c r="C29">
        <v>60.8</v>
      </c>
      <c r="D29">
        <v>54.7</v>
      </c>
      <c r="E29">
        <v>83</v>
      </c>
      <c r="F29">
        <v>50.5</v>
      </c>
      <c r="G29">
        <v>55.2</v>
      </c>
      <c r="H29">
        <v>8.9</v>
      </c>
      <c r="I29">
        <v>35.5</v>
      </c>
      <c r="J29">
        <v>89</v>
      </c>
      <c r="K29">
        <v>71.7</v>
      </c>
    </row>
    <row r="30" spans="1:16">
      <c r="A30" t="s">
        <v>205</v>
      </c>
      <c r="B30">
        <v>26.3</v>
      </c>
      <c r="C30">
        <v>69.5</v>
      </c>
      <c r="D30">
        <v>73.3</v>
      </c>
      <c r="E30">
        <v>82.4</v>
      </c>
      <c r="F30">
        <v>55.4</v>
      </c>
      <c r="G30">
        <v>41</v>
      </c>
      <c r="H30">
        <v>18.2</v>
      </c>
      <c r="I30">
        <v>65.7</v>
      </c>
      <c r="J30">
        <v>86.6</v>
      </c>
      <c r="K30">
        <v>75.7</v>
      </c>
    </row>
    <row r="32" spans="1:16" ht="135">
      <c r="A32" s="280"/>
      <c r="B32" s="282" t="s">
        <v>404</v>
      </c>
      <c r="C32" s="282" t="s">
        <v>405</v>
      </c>
      <c r="D32" s="282" t="s">
        <v>406</v>
      </c>
      <c r="E32" s="282" t="s">
        <v>407</v>
      </c>
      <c r="F32" s="282" t="s">
        <v>408</v>
      </c>
      <c r="G32" s="282" t="s">
        <v>427</v>
      </c>
      <c r="H32" s="282" t="s">
        <v>409</v>
      </c>
      <c r="I32" s="282" t="s">
        <v>412</v>
      </c>
      <c r="J32" s="282" t="s">
        <v>410</v>
      </c>
      <c r="K32" s="282" t="s">
        <v>411</v>
      </c>
      <c r="P32" s="43"/>
    </row>
    <row r="33" spans="1:11">
      <c r="A33" s="280" t="s">
        <v>53</v>
      </c>
      <c r="B33" s="280">
        <v>22.1</v>
      </c>
      <c r="C33" s="280">
        <v>71</v>
      </c>
      <c r="D33" s="280">
        <v>58.5</v>
      </c>
      <c r="E33" s="280">
        <v>65.900000000000006</v>
      </c>
      <c r="F33" s="280">
        <v>44.3</v>
      </c>
      <c r="G33" s="280">
        <v>39.700000000000003</v>
      </c>
      <c r="H33" s="280">
        <v>16.7</v>
      </c>
      <c r="I33" s="280">
        <v>66.900000000000006</v>
      </c>
      <c r="J33" s="280">
        <v>79.8</v>
      </c>
      <c r="K33" s="280">
        <v>51</v>
      </c>
    </row>
    <row r="34" spans="1:11">
      <c r="A34" s="280" t="s">
        <v>413</v>
      </c>
      <c r="B34" s="281">
        <v>23.282142857142855</v>
      </c>
      <c r="C34" s="281">
        <v>68.08214285714287</v>
      </c>
      <c r="D34" s="281">
        <v>65.571428571428584</v>
      </c>
      <c r="E34" s="281">
        <v>79.31785714285715</v>
      </c>
      <c r="F34" s="281">
        <v>51.457142857142856</v>
      </c>
      <c r="G34" s="281">
        <v>45.914285714285711</v>
      </c>
      <c r="H34" s="281">
        <v>21.089285714285715</v>
      </c>
      <c r="I34" s="281">
        <v>59.521428571428586</v>
      </c>
      <c r="J34" s="281">
        <v>86.589285714285708</v>
      </c>
      <c r="K34" s="281">
        <v>68.239285714285728</v>
      </c>
    </row>
    <row r="35" spans="1:11">
      <c r="A35" s="280" t="s">
        <v>206</v>
      </c>
      <c r="B35" s="280">
        <v>8.5</v>
      </c>
      <c r="C35" s="280">
        <v>51.7</v>
      </c>
      <c r="D35" s="280">
        <v>41.4</v>
      </c>
      <c r="E35" s="280">
        <v>54.7</v>
      </c>
      <c r="F35" s="280">
        <v>37.9</v>
      </c>
      <c r="G35" s="280">
        <v>31.6</v>
      </c>
      <c r="H35" s="280">
        <v>7.6</v>
      </c>
      <c r="I35" s="280">
        <v>35.5</v>
      </c>
      <c r="J35" s="280">
        <v>77.7</v>
      </c>
      <c r="K35" s="280">
        <v>36.200000000000003</v>
      </c>
    </row>
    <row r="36" spans="1:11">
      <c r="A36" s="280" t="s">
        <v>385</v>
      </c>
      <c r="B36" s="280">
        <v>43.4</v>
      </c>
      <c r="C36" s="280">
        <v>89.9</v>
      </c>
      <c r="D36" s="280">
        <v>83.7</v>
      </c>
      <c r="E36" s="280">
        <v>93.2</v>
      </c>
      <c r="F36" s="280">
        <v>67.400000000000006</v>
      </c>
      <c r="G36" s="280">
        <v>74.3</v>
      </c>
      <c r="H36" s="280">
        <v>43.8</v>
      </c>
      <c r="I36" s="280">
        <v>82.7</v>
      </c>
      <c r="J36" s="280">
        <v>95.4</v>
      </c>
      <c r="K36" s="280">
        <v>94.8</v>
      </c>
    </row>
    <row r="39" spans="1:11">
      <c r="B39" s="165"/>
    </row>
    <row r="40" spans="1:11">
      <c r="B40" s="165"/>
    </row>
    <row r="41" spans="1:11">
      <c r="B41" s="165"/>
    </row>
    <row r="42" spans="1:11">
      <c r="B42" s="165"/>
      <c r="J42" s="25" t="s">
        <v>345</v>
      </c>
      <c r="K42" s="283" t="s">
        <v>691</v>
      </c>
    </row>
    <row r="43" spans="1:11">
      <c r="B43" s="165"/>
      <c r="J43" s="25" t="s">
        <v>63</v>
      </c>
      <c r="K43" s="283" t="s">
        <v>690</v>
      </c>
    </row>
    <row r="44" spans="1:11">
      <c r="B44" s="165"/>
      <c r="J44" s="25" t="s">
        <v>313</v>
      </c>
      <c r="K44" s="284" t="s">
        <v>758</v>
      </c>
    </row>
    <row r="45" spans="1:11">
      <c r="B45" s="165"/>
      <c r="J45" s="177"/>
      <c r="K45" s="208" t="s">
        <v>314</v>
      </c>
    </row>
    <row r="46" spans="1:11">
      <c r="B46" s="165"/>
      <c r="J46" s="177"/>
    </row>
    <row r="47" spans="1:11">
      <c r="B47" s="165"/>
      <c r="J47" s="178"/>
    </row>
    <row r="48" spans="1:11">
      <c r="B48" s="165"/>
      <c r="J48" s="177"/>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92D050"/>
  </sheetPr>
  <dimension ref="A1:O30"/>
  <sheetViews>
    <sheetView topLeftCell="K7" workbookViewId="0">
      <selection activeCell="L31" sqref="L31"/>
    </sheetView>
  </sheetViews>
  <sheetFormatPr baseColWidth="10" defaultRowHeight="15"/>
  <cols>
    <col min="1" max="1" width="11" customWidth="1"/>
    <col min="2" max="10" width="9.140625" customWidth="1"/>
    <col min="11" max="11" width="15.42578125" customWidth="1"/>
  </cols>
  <sheetData>
    <row r="1" spans="1:15">
      <c r="B1" s="179" t="s">
        <v>212</v>
      </c>
      <c r="C1" s="179"/>
      <c r="D1" s="179"/>
      <c r="E1" s="179"/>
      <c r="F1" s="179"/>
    </row>
    <row r="2" spans="1:15">
      <c r="B2" s="427" t="s">
        <v>210</v>
      </c>
      <c r="C2" s="427"/>
      <c r="D2" s="41"/>
      <c r="E2" s="41"/>
      <c r="F2" s="41"/>
      <c r="G2" s="427" t="s">
        <v>217</v>
      </c>
      <c r="H2" s="427"/>
    </row>
    <row r="3" spans="1:15">
      <c r="A3" t="s">
        <v>207</v>
      </c>
      <c r="B3" t="s">
        <v>53</v>
      </c>
      <c r="C3" t="s">
        <v>211</v>
      </c>
      <c r="D3" t="s">
        <v>208</v>
      </c>
      <c r="E3" t="s">
        <v>209</v>
      </c>
      <c r="G3" t="s">
        <v>53</v>
      </c>
      <c r="H3" t="s">
        <v>211</v>
      </c>
      <c r="I3" t="s">
        <v>208</v>
      </c>
      <c r="J3" t="s">
        <v>209</v>
      </c>
    </row>
    <row r="4" spans="1:15">
      <c r="A4" s="42">
        <v>36892</v>
      </c>
      <c r="B4">
        <v>0</v>
      </c>
      <c r="C4">
        <v>0</v>
      </c>
      <c r="D4">
        <v>0</v>
      </c>
      <c r="E4">
        <v>0</v>
      </c>
      <c r="F4">
        <v>0</v>
      </c>
      <c r="G4">
        <v>0</v>
      </c>
      <c r="H4">
        <v>0</v>
      </c>
      <c r="I4">
        <v>0</v>
      </c>
      <c r="J4">
        <v>0</v>
      </c>
    </row>
    <row r="5" spans="1:15">
      <c r="A5" s="42">
        <v>37257</v>
      </c>
      <c r="B5">
        <v>-4.9060831069946289</v>
      </c>
      <c r="C5">
        <v>1.9437021017074585</v>
      </c>
      <c r="D5">
        <v>-3.1415772438049316</v>
      </c>
      <c r="E5">
        <v>7.0289812088012695</v>
      </c>
      <c r="F5">
        <f>E5-D5</f>
        <v>10.170558452606201</v>
      </c>
      <c r="G5">
        <v>-3.1084511280059814</v>
      </c>
      <c r="H5">
        <v>-0.65543192625045776</v>
      </c>
      <c r="I5">
        <v>-3.6366205215454102</v>
      </c>
      <c r="J5">
        <v>2.3257567882537842</v>
      </c>
      <c r="K5">
        <f>J5-I5</f>
        <v>5.9623773097991943</v>
      </c>
    </row>
    <row r="6" spans="1:15">
      <c r="A6" s="42">
        <v>37622</v>
      </c>
      <c r="B6">
        <v>-3.6547298431396484</v>
      </c>
      <c r="C6">
        <v>3.8641750812530518</v>
      </c>
      <c r="D6">
        <v>-0.67194336652755737</v>
      </c>
      <c r="E6">
        <v>8.4002933502197266</v>
      </c>
      <c r="F6">
        <f t="shared" ref="F6:F15" si="0">E6-D6</f>
        <v>9.0722367167472839</v>
      </c>
      <c r="G6">
        <v>-3.4945316314697266</v>
      </c>
      <c r="H6">
        <v>-0.13370728492736816</v>
      </c>
      <c r="I6">
        <v>-2.8658053874969482</v>
      </c>
      <c r="J6">
        <v>2.5983908176422119</v>
      </c>
      <c r="K6">
        <f>J6-I6</f>
        <v>5.4641962051391602</v>
      </c>
    </row>
    <row r="7" spans="1:15">
      <c r="A7" s="42">
        <v>37987</v>
      </c>
      <c r="B7">
        <v>-1.7645680904388428</v>
      </c>
      <c r="C7">
        <v>4.3919134140014648</v>
      </c>
      <c r="D7">
        <v>-0.34980309009552002</v>
      </c>
      <c r="E7">
        <v>9.1336297988891602</v>
      </c>
      <c r="F7">
        <f t="shared" si="0"/>
        <v>9.4834328889846802</v>
      </c>
      <c r="G7">
        <v>-2.8429403305053711</v>
      </c>
      <c r="H7">
        <v>1.6145985126495361</v>
      </c>
      <c r="I7">
        <v>-1.1003594398498535</v>
      </c>
      <c r="J7">
        <v>4.3295564651489258</v>
      </c>
      <c r="K7">
        <f t="shared" ref="K7:K15" si="1">J7-I7</f>
        <v>5.4299159049987793</v>
      </c>
      <c r="O7" s="183"/>
    </row>
    <row r="8" spans="1:15">
      <c r="A8" s="42">
        <v>38353</v>
      </c>
      <c r="B8">
        <v>-0.57243055105209351</v>
      </c>
      <c r="C8">
        <v>6.8707094192504883</v>
      </c>
      <c r="D8">
        <v>2.5577809810638428</v>
      </c>
      <c r="E8">
        <v>11.183637619018555</v>
      </c>
      <c r="F8">
        <f t="shared" si="0"/>
        <v>8.6258566379547119</v>
      </c>
      <c r="G8">
        <v>-2.4207324981689453</v>
      </c>
      <c r="H8">
        <v>3.596052885055542</v>
      </c>
      <c r="I8">
        <v>0.99186265468597412</v>
      </c>
      <c r="J8">
        <v>6.2002429962158203</v>
      </c>
      <c r="K8">
        <f t="shared" si="1"/>
        <v>5.2083803415298462</v>
      </c>
    </row>
    <row r="9" spans="1:15">
      <c r="A9" s="42">
        <v>38718</v>
      </c>
      <c r="B9">
        <v>3.4658744335174561</v>
      </c>
      <c r="C9">
        <v>8.6747112274169922</v>
      </c>
      <c r="D9">
        <v>3.6577560901641846</v>
      </c>
      <c r="E9">
        <v>13.691665649414062</v>
      </c>
      <c r="F9">
        <f t="shared" si="0"/>
        <v>10.033909559249878</v>
      </c>
      <c r="G9">
        <v>-1.4045027494430542</v>
      </c>
      <c r="H9">
        <v>3.9923086166381836</v>
      </c>
      <c r="I9">
        <v>1.4465373754501343</v>
      </c>
      <c r="J9">
        <v>6.5380797386169434</v>
      </c>
      <c r="K9">
        <f t="shared" si="1"/>
        <v>5.0915423631668091</v>
      </c>
    </row>
    <row r="10" spans="1:15">
      <c r="A10" s="42">
        <v>39083</v>
      </c>
      <c r="B10">
        <v>4.4693012237548828</v>
      </c>
      <c r="C10">
        <v>7.9307956695556641</v>
      </c>
      <c r="D10">
        <v>3.4383065700531006</v>
      </c>
      <c r="E10">
        <v>12.423285484313965</v>
      </c>
      <c r="F10">
        <f t="shared" si="0"/>
        <v>8.9849789142608643</v>
      </c>
      <c r="G10">
        <v>-1.3341802358627319</v>
      </c>
      <c r="H10">
        <v>6.3623919486999512</v>
      </c>
      <c r="I10">
        <v>3.4591965675354004</v>
      </c>
      <c r="J10">
        <v>9.2655878067016602</v>
      </c>
      <c r="K10">
        <f t="shared" si="1"/>
        <v>5.8063912391662598</v>
      </c>
    </row>
    <row r="11" spans="1:15">
      <c r="A11" s="42">
        <v>39448</v>
      </c>
      <c r="B11">
        <v>4.3039803504943848</v>
      </c>
      <c r="C11">
        <v>6.9388298988342285</v>
      </c>
      <c r="D11">
        <v>2.2374293804168701</v>
      </c>
      <c r="E11">
        <v>11.640230178833008</v>
      </c>
      <c r="F11">
        <f t="shared" si="0"/>
        <v>9.4028007984161377</v>
      </c>
      <c r="G11">
        <v>-0.19973424077033997</v>
      </c>
      <c r="H11">
        <v>6.9734029769897461</v>
      </c>
      <c r="I11">
        <v>3.6869862079620361</v>
      </c>
      <c r="J11">
        <v>10.259819984436035</v>
      </c>
      <c r="K11">
        <f t="shared" si="1"/>
        <v>6.572833776473999</v>
      </c>
    </row>
    <row r="12" spans="1:15">
      <c r="A12" s="42">
        <v>39814</v>
      </c>
      <c r="B12">
        <v>6.3731207847595215</v>
      </c>
      <c r="C12">
        <v>6.9818472862243652</v>
      </c>
      <c r="D12">
        <v>2.4863214492797852</v>
      </c>
      <c r="E12">
        <v>11.477373123168945</v>
      </c>
      <c r="F12">
        <f t="shared" si="0"/>
        <v>8.9910516738891602</v>
      </c>
      <c r="G12">
        <v>4.928736686706543</v>
      </c>
      <c r="H12">
        <v>13.130204200744629</v>
      </c>
      <c r="I12">
        <v>9.7569561004638672</v>
      </c>
      <c r="J12">
        <v>16.503452301025391</v>
      </c>
      <c r="K12">
        <f>J12-I12</f>
        <v>6.7464962005615234</v>
      </c>
    </row>
    <row r="13" spans="1:15">
      <c r="A13" s="42">
        <v>40179</v>
      </c>
      <c r="B13">
        <v>4.6135835647583008</v>
      </c>
      <c r="C13">
        <v>6.6423683166503906</v>
      </c>
      <c r="D13">
        <v>1.867578387260437</v>
      </c>
      <c r="E13">
        <v>11.417159080505371</v>
      </c>
      <c r="F13">
        <f t="shared" si="0"/>
        <v>9.5495806932449341</v>
      </c>
      <c r="G13">
        <v>1.9704165458679199</v>
      </c>
      <c r="H13">
        <v>9.6302394866943359</v>
      </c>
      <c r="I13">
        <v>6.3018417358398438</v>
      </c>
      <c r="J13">
        <v>12.958637237548828</v>
      </c>
      <c r="K13">
        <f t="shared" si="1"/>
        <v>6.6567955017089844</v>
      </c>
    </row>
    <row r="14" spans="1:15">
      <c r="A14" s="42">
        <v>40544</v>
      </c>
      <c r="B14">
        <v>4.5239439010620117</v>
      </c>
      <c r="C14">
        <v>7.216181755065918</v>
      </c>
      <c r="D14">
        <v>2.502652645111084</v>
      </c>
      <c r="E14">
        <v>11.929710388183594</v>
      </c>
      <c r="F14">
        <f t="shared" si="0"/>
        <v>9.4270577430725098</v>
      </c>
      <c r="G14">
        <v>0.2777191698551178</v>
      </c>
      <c r="H14">
        <v>7.9423084259033203</v>
      </c>
      <c r="I14">
        <v>4.7678771018981934</v>
      </c>
      <c r="J14">
        <v>11.116740226745605</v>
      </c>
      <c r="K14">
        <f t="shared" si="1"/>
        <v>6.3488631248474121</v>
      </c>
    </row>
    <row r="15" spans="1:15">
      <c r="A15" s="42">
        <v>40909</v>
      </c>
      <c r="B15">
        <v>6.1479654312133789</v>
      </c>
      <c r="C15">
        <v>9.2281770706176758</v>
      </c>
      <c r="D15">
        <v>4.1856622695922852</v>
      </c>
      <c r="E15">
        <v>14.270689964294434</v>
      </c>
      <c r="F15">
        <f t="shared" si="0"/>
        <v>10.085027694702148</v>
      </c>
      <c r="G15">
        <v>0.9303937554359436</v>
      </c>
      <c r="H15">
        <v>9.8014812469482422</v>
      </c>
      <c r="I15">
        <v>6.4483151435852051</v>
      </c>
      <c r="J15">
        <v>13.154647827148438</v>
      </c>
      <c r="K15">
        <f t="shared" si="1"/>
        <v>6.7063326835632324</v>
      </c>
    </row>
    <row r="16" spans="1:15">
      <c r="A16" s="42">
        <v>41275</v>
      </c>
      <c r="B16">
        <v>7.0815877914428711</v>
      </c>
      <c r="G16">
        <v>0.93028861284255981</v>
      </c>
    </row>
    <row r="17" spans="1:12">
      <c r="A17" s="42">
        <v>41640</v>
      </c>
      <c r="B17">
        <v>8.0015420913696289</v>
      </c>
      <c r="G17">
        <v>1.0643548965454102</v>
      </c>
    </row>
    <row r="18" spans="1:12">
      <c r="A18" s="42">
        <v>42005</v>
      </c>
      <c r="B18">
        <v>9.1947154998779297</v>
      </c>
      <c r="G18">
        <v>3.1958916187286377</v>
      </c>
    </row>
    <row r="21" spans="1:12">
      <c r="B21" s="180"/>
    </row>
    <row r="28" spans="1:12">
      <c r="K28" s="285" t="s">
        <v>374</v>
      </c>
      <c r="L28" s="285" t="s">
        <v>415</v>
      </c>
    </row>
    <row r="29" spans="1:12">
      <c r="K29" s="285" t="s">
        <v>213</v>
      </c>
      <c r="L29" s="285" t="s">
        <v>414</v>
      </c>
    </row>
    <row r="30" spans="1:12" s="181" customFormat="1">
      <c r="K30" s="286" t="s">
        <v>214</v>
      </c>
      <c r="L30" s="288" t="s">
        <v>694</v>
      </c>
    </row>
  </sheetData>
  <mergeCells count="2">
    <mergeCell ref="B2:C2"/>
    <mergeCell ref="G2:H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rgb="FF92D050"/>
  </sheetPr>
  <dimension ref="A2:N30"/>
  <sheetViews>
    <sheetView topLeftCell="I1" workbookViewId="0">
      <selection activeCell="M28" sqref="M28"/>
    </sheetView>
  </sheetViews>
  <sheetFormatPr baseColWidth="10" defaultRowHeight="15"/>
  <sheetData>
    <row r="2" spans="1:11">
      <c r="B2" s="427" t="s">
        <v>210</v>
      </c>
      <c r="C2" s="427"/>
      <c r="D2" s="41"/>
      <c r="E2" s="41"/>
      <c r="F2" s="41"/>
      <c r="G2" s="427" t="s">
        <v>217</v>
      </c>
      <c r="H2" s="427"/>
    </row>
    <row r="3" spans="1:11">
      <c r="A3" t="s">
        <v>207</v>
      </c>
      <c r="B3" t="s">
        <v>53</v>
      </c>
      <c r="C3" t="s">
        <v>211</v>
      </c>
      <c r="D3" t="s">
        <v>208</v>
      </c>
      <c r="E3" t="s">
        <v>209</v>
      </c>
      <c r="G3" t="s">
        <v>53</v>
      </c>
      <c r="H3" t="s">
        <v>211</v>
      </c>
      <c r="I3" t="s">
        <v>208</v>
      </c>
      <c r="J3" t="s">
        <v>209</v>
      </c>
    </row>
    <row r="4" spans="1:11">
      <c r="A4" s="42">
        <v>36892</v>
      </c>
      <c r="B4">
        <v>0</v>
      </c>
      <c r="C4">
        <v>0</v>
      </c>
      <c r="D4">
        <v>0</v>
      </c>
      <c r="E4">
        <v>0</v>
      </c>
      <c r="F4">
        <v>0</v>
      </c>
      <c r="G4">
        <v>0</v>
      </c>
      <c r="H4">
        <v>0</v>
      </c>
      <c r="I4">
        <v>0</v>
      </c>
      <c r="J4">
        <v>0</v>
      </c>
    </row>
    <row r="5" spans="1:11">
      <c r="A5" s="42">
        <v>37257</v>
      </c>
      <c r="B5">
        <v>-3.7202625274658203</v>
      </c>
      <c r="C5">
        <v>-3.6110124588012695</v>
      </c>
      <c r="D5">
        <v>-12.766206741333008</v>
      </c>
      <c r="E5">
        <v>5.5441808700561523</v>
      </c>
      <c r="F5">
        <f>E5-D5</f>
        <v>18.31038761138916</v>
      </c>
      <c r="G5">
        <v>-2.9072766304016113</v>
      </c>
      <c r="H5">
        <v>-1.3633776903152466</v>
      </c>
      <c r="I5">
        <v>-5.5775666236877441</v>
      </c>
      <c r="J5">
        <v>2.8508114814758301</v>
      </c>
      <c r="K5">
        <f>J5-I5</f>
        <v>8.4283781051635742</v>
      </c>
    </row>
    <row r="6" spans="1:11">
      <c r="A6" s="42">
        <v>37622</v>
      </c>
      <c r="B6">
        <v>-2.6017594337463379</v>
      </c>
      <c r="C6">
        <v>-1.2349482774734497</v>
      </c>
      <c r="D6">
        <v>-10.403477668762207</v>
      </c>
      <c r="E6">
        <v>7.9335808753967285</v>
      </c>
      <c r="F6">
        <f t="shared" ref="F6:F15" si="0">E6-D6</f>
        <v>18.337058544158936</v>
      </c>
      <c r="G6">
        <v>-2.3982734680175781</v>
      </c>
      <c r="H6">
        <v>-0.16478393971920013</v>
      </c>
      <c r="I6">
        <v>-4.9049973487854004</v>
      </c>
      <c r="J6">
        <v>4.5754294395446777</v>
      </c>
      <c r="K6">
        <f>J6-I6</f>
        <v>9.4804267883300781</v>
      </c>
    </row>
    <row r="7" spans="1:11">
      <c r="A7" s="42">
        <v>37987</v>
      </c>
      <c r="B7">
        <v>0.51222324371337891</v>
      </c>
      <c r="C7">
        <v>1.0402783155441284</v>
      </c>
      <c r="D7">
        <v>-8.0551128387451172</v>
      </c>
      <c r="E7">
        <v>10.135669708251953</v>
      </c>
      <c r="F7">
        <f t="shared" si="0"/>
        <v>18.19078254699707</v>
      </c>
      <c r="G7">
        <v>-0.96563136577606201</v>
      </c>
      <c r="H7">
        <v>1.2746655941009521</v>
      </c>
      <c r="I7">
        <v>-3.0237932205200195</v>
      </c>
      <c r="J7">
        <v>5.5731244087219238</v>
      </c>
      <c r="K7">
        <f t="shared" ref="K7:K15" si="1">J7-I7</f>
        <v>8.5969176292419434</v>
      </c>
    </row>
    <row r="8" spans="1:11">
      <c r="A8" s="42">
        <v>38353</v>
      </c>
      <c r="B8">
        <v>2.5873494148254395</v>
      </c>
      <c r="C8">
        <v>3.0168794095516205E-2</v>
      </c>
      <c r="D8">
        <v>-9.0345802307128906</v>
      </c>
      <c r="E8">
        <v>9.0949172973632812</v>
      </c>
      <c r="F8">
        <f t="shared" si="0"/>
        <v>18.129497528076172</v>
      </c>
      <c r="G8">
        <v>0.26056897640228271</v>
      </c>
      <c r="H8">
        <v>0.71144223213195801</v>
      </c>
      <c r="I8">
        <v>-3.3101816177368164</v>
      </c>
      <c r="J8">
        <v>4.7330660820007324</v>
      </c>
      <c r="K8">
        <f t="shared" si="1"/>
        <v>8.0432476997375488</v>
      </c>
    </row>
    <row r="9" spans="1:11">
      <c r="A9" s="42">
        <v>38718</v>
      </c>
      <c r="B9">
        <v>7.3995552062988281</v>
      </c>
      <c r="C9">
        <v>-5.1699662208557129</v>
      </c>
      <c r="D9">
        <v>-14.535346984863281</v>
      </c>
      <c r="E9">
        <v>4.1954150199890137</v>
      </c>
      <c r="F9">
        <f t="shared" si="0"/>
        <v>18.730762004852295</v>
      </c>
      <c r="G9">
        <v>2.7778382301330566</v>
      </c>
      <c r="H9">
        <v>-1.336810827255249</v>
      </c>
      <c r="I9">
        <v>-5.416935920715332</v>
      </c>
      <c r="J9">
        <v>2.7433140277862549</v>
      </c>
      <c r="K9">
        <f t="shared" si="1"/>
        <v>8.1602499485015869</v>
      </c>
    </row>
    <row r="10" spans="1:11">
      <c r="A10" s="42">
        <v>39083</v>
      </c>
      <c r="B10">
        <v>8.6794204711914062</v>
      </c>
      <c r="C10">
        <v>-3.8745050430297852</v>
      </c>
      <c r="D10">
        <v>-12.955410957336426</v>
      </c>
      <c r="E10">
        <v>5.2064013481140137</v>
      </c>
      <c r="F10">
        <f t="shared" si="0"/>
        <v>18.161812305450439</v>
      </c>
      <c r="G10">
        <v>2.8861832618713379</v>
      </c>
      <c r="H10">
        <v>-1.3935890197753906</v>
      </c>
      <c r="I10">
        <v>-5.6912112236022949</v>
      </c>
      <c r="J10">
        <v>2.9040331840515137</v>
      </c>
      <c r="K10">
        <f t="shared" si="1"/>
        <v>8.5952444076538086</v>
      </c>
    </row>
    <row r="11" spans="1:11">
      <c r="A11" s="42">
        <v>39448</v>
      </c>
      <c r="B11">
        <v>9.1785955429077148</v>
      </c>
      <c r="C11">
        <v>-1.5286126136779785</v>
      </c>
      <c r="D11">
        <v>-10.755913734436035</v>
      </c>
      <c r="E11">
        <v>7.6986880302429199</v>
      </c>
      <c r="F11">
        <f t="shared" si="0"/>
        <v>18.454601764678955</v>
      </c>
      <c r="G11">
        <v>4.0850925445556641</v>
      </c>
      <c r="H11">
        <v>0.28778612613677979</v>
      </c>
      <c r="I11">
        <v>-4.1947355270385742</v>
      </c>
      <c r="J11">
        <v>4.7703075408935547</v>
      </c>
      <c r="K11">
        <f t="shared" si="1"/>
        <v>8.9650430679321289</v>
      </c>
    </row>
    <row r="12" spans="1:11">
      <c r="A12" s="42">
        <v>39814</v>
      </c>
      <c r="B12">
        <v>9.9172286987304687</v>
      </c>
      <c r="C12">
        <v>-3.5248458385467529</v>
      </c>
      <c r="D12">
        <v>-12.747226715087891</v>
      </c>
      <c r="E12">
        <v>5.697535514831543</v>
      </c>
      <c r="F12">
        <f t="shared" si="0"/>
        <v>18.444762229919434</v>
      </c>
      <c r="G12">
        <v>8.038325309753418</v>
      </c>
      <c r="H12">
        <v>8.5994024276733398</v>
      </c>
      <c r="I12">
        <v>4.0865497589111328</v>
      </c>
      <c r="J12">
        <v>13.112256050109863</v>
      </c>
      <c r="K12">
        <f>J12-I12</f>
        <v>9.0257062911987305</v>
      </c>
    </row>
    <row r="13" spans="1:11">
      <c r="A13" s="42">
        <v>40179</v>
      </c>
      <c r="B13">
        <v>7.8791351318359375</v>
      </c>
      <c r="C13">
        <v>-2.6486058235168457</v>
      </c>
      <c r="D13">
        <v>-11.595893859863281</v>
      </c>
      <c r="E13">
        <v>6.2986822128295898</v>
      </c>
      <c r="F13">
        <f t="shared" si="0"/>
        <v>17.894576072692871</v>
      </c>
      <c r="G13">
        <v>5.6369228363037109</v>
      </c>
      <c r="H13">
        <v>2.1538619995117187</v>
      </c>
      <c r="I13">
        <v>-2.1540074348449707</v>
      </c>
      <c r="J13">
        <v>6.4617314338684082</v>
      </c>
      <c r="K13">
        <f t="shared" si="1"/>
        <v>8.6157388687133789</v>
      </c>
    </row>
    <row r="14" spans="1:11">
      <c r="A14" s="42">
        <v>40544</v>
      </c>
      <c r="B14">
        <v>8.3376607894897461</v>
      </c>
      <c r="C14">
        <v>-3.8344435691833496</v>
      </c>
      <c r="D14">
        <v>-12.926353454589844</v>
      </c>
      <c r="E14">
        <v>5.2574667930603027</v>
      </c>
      <c r="F14">
        <f t="shared" si="0"/>
        <v>18.183820247650146</v>
      </c>
      <c r="G14">
        <v>4.1011919975280762</v>
      </c>
      <c r="H14">
        <v>3.1031680107116699</v>
      </c>
      <c r="I14">
        <v>-1.2293969392776489</v>
      </c>
      <c r="J14">
        <v>7.4357328414916992</v>
      </c>
      <c r="K14">
        <f t="shared" si="1"/>
        <v>8.6651297807693481</v>
      </c>
    </row>
    <row r="15" spans="1:11">
      <c r="A15" s="42">
        <v>40909</v>
      </c>
      <c r="B15">
        <v>11.098528861999512</v>
      </c>
      <c r="C15">
        <v>-2.7997968196868896</v>
      </c>
      <c r="D15">
        <v>-12.846315383911133</v>
      </c>
      <c r="E15">
        <v>7.2467207908630371</v>
      </c>
      <c r="F15">
        <f t="shared" si="0"/>
        <v>20.09303617477417</v>
      </c>
      <c r="G15">
        <v>5.3157029151916504</v>
      </c>
      <c r="H15">
        <v>5.5234031677246094</v>
      </c>
      <c r="I15">
        <v>1.1396780014038086</v>
      </c>
      <c r="J15">
        <v>9.9071283340454102</v>
      </c>
      <c r="K15">
        <f t="shared" si="1"/>
        <v>8.7674503326416016</v>
      </c>
    </row>
    <row r="16" spans="1:11">
      <c r="A16" s="42">
        <v>41275</v>
      </c>
      <c r="B16">
        <v>12.035297393798828</v>
      </c>
      <c r="G16">
        <v>7.1493334770202637</v>
      </c>
    </row>
    <row r="17" spans="1:14">
      <c r="A17" s="42">
        <v>41640</v>
      </c>
      <c r="B17">
        <v>13.49904727935791</v>
      </c>
      <c r="G17">
        <v>7.6480231285095215</v>
      </c>
    </row>
    <row r="18" spans="1:14">
      <c r="A18" s="42">
        <v>42005</v>
      </c>
      <c r="B18">
        <v>16.44805908203125</v>
      </c>
      <c r="G18">
        <v>10.201642990112305</v>
      </c>
    </row>
    <row r="28" spans="1:14">
      <c r="M28" s="287" t="s">
        <v>374</v>
      </c>
      <c r="N28" s="287" t="s">
        <v>693</v>
      </c>
    </row>
    <row r="29" spans="1:14">
      <c r="M29" s="287" t="s">
        <v>213</v>
      </c>
      <c r="N29" s="287" t="s">
        <v>416</v>
      </c>
    </row>
    <row r="30" spans="1:14">
      <c r="M30" s="288" t="s">
        <v>214</v>
      </c>
      <c r="N30" s="288" t="s">
        <v>692</v>
      </c>
    </row>
  </sheetData>
  <mergeCells count="2">
    <mergeCell ref="B2:C2"/>
    <mergeCell ref="G2:H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32"/>
  <sheetViews>
    <sheetView topLeftCell="M1" zoomScale="70" zoomScaleNormal="70" workbookViewId="0">
      <selection activeCell="O3" sqref="O3"/>
    </sheetView>
  </sheetViews>
  <sheetFormatPr baseColWidth="10" defaultRowHeight="15"/>
  <sheetData>
    <row r="1" spans="1:18">
      <c r="B1" t="s">
        <v>215</v>
      </c>
      <c r="F1" t="s">
        <v>216</v>
      </c>
      <c r="J1" t="s">
        <v>217</v>
      </c>
    </row>
    <row r="2" spans="1:18">
      <c r="B2" s="290" t="s">
        <v>418</v>
      </c>
      <c r="C2" s="290" t="s">
        <v>419</v>
      </c>
      <c r="D2" s="290" t="s">
        <v>420</v>
      </c>
      <c r="E2" s="290" t="s">
        <v>421</v>
      </c>
      <c r="F2" s="290" t="s">
        <v>418</v>
      </c>
      <c r="G2" s="290" t="s">
        <v>419</v>
      </c>
      <c r="H2" s="290" t="s">
        <v>420</v>
      </c>
      <c r="I2" s="290" t="s">
        <v>421</v>
      </c>
      <c r="J2" s="290" t="s">
        <v>418</v>
      </c>
      <c r="K2" s="290" t="s">
        <v>419</v>
      </c>
      <c r="L2" s="290" t="s">
        <v>420</v>
      </c>
      <c r="M2" s="290" t="s">
        <v>421</v>
      </c>
    </row>
    <row r="3" spans="1:18">
      <c r="A3" s="212">
        <v>1995</v>
      </c>
      <c r="B3">
        <v>0</v>
      </c>
      <c r="C3">
        <v>0</v>
      </c>
      <c r="D3">
        <v>0</v>
      </c>
      <c r="E3">
        <v>0</v>
      </c>
      <c r="F3">
        <v>0</v>
      </c>
      <c r="G3">
        <v>0</v>
      </c>
      <c r="H3">
        <v>0</v>
      </c>
      <c r="I3">
        <v>0</v>
      </c>
      <c r="J3">
        <v>0</v>
      </c>
      <c r="K3">
        <v>0</v>
      </c>
      <c r="L3">
        <v>0</v>
      </c>
      <c r="M3">
        <v>0</v>
      </c>
      <c r="O3" s="289" t="s">
        <v>374</v>
      </c>
      <c r="P3" s="289" t="s">
        <v>695</v>
      </c>
    </row>
    <row r="4" spans="1:18">
      <c r="A4" s="212">
        <v>1996</v>
      </c>
      <c r="B4">
        <v>-5.229468822479248</v>
      </c>
      <c r="C4">
        <v>-2.9408414363861084</v>
      </c>
      <c r="D4">
        <v>-2.0459771156311035</v>
      </c>
      <c r="E4">
        <v>-1.607573390007019</v>
      </c>
      <c r="F4">
        <v>-7.431610107421875</v>
      </c>
      <c r="G4">
        <v>-3.2606892585754395</v>
      </c>
      <c r="H4">
        <v>-2.9593667984008789</v>
      </c>
      <c r="I4">
        <v>-3.0383870601654053</v>
      </c>
      <c r="J4">
        <v>-3.1528434753417969</v>
      </c>
      <c r="K4">
        <v>-0.87128925323486328</v>
      </c>
      <c r="L4">
        <v>-0.79110312461853027</v>
      </c>
      <c r="M4">
        <v>-0.76996397972106934</v>
      </c>
      <c r="O4" s="289" t="s">
        <v>213</v>
      </c>
      <c r="P4" s="289" t="s">
        <v>417</v>
      </c>
    </row>
    <row r="5" spans="1:18">
      <c r="A5" s="212">
        <v>1997</v>
      </c>
      <c r="B5">
        <v>-6.5304079055786133</v>
      </c>
      <c r="C5">
        <v>-3.0396978855133057</v>
      </c>
      <c r="D5">
        <v>-1.2928940057754517</v>
      </c>
      <c r="E5">
        <v>-0.58660387992858887</v>
      </c>
      <c r="F5">
        <v>-7.7675633430480957</v>
      </c>
      <c r="G5">
        <v>-3.8736436367034912</v>
      </c>
      <c r="H5">
        <v>-3.0661458969116211</v>
      </c>
      <c r="I5">
        <v>-2.5244588851928711</v>
      </c>
      <c r="J5">
        <v>-3.9535984992980957</v>
      </c>
      <c r="K5">
        <v>-0.94072401523590088</v>
      </c>
      <c r="L5">
        <v>-0.31325811147689819</v>
      </c>
      <c r="M5">
        <v>-0.36745139956474304</v>
      </c>
    </row>
    <row r="6" spans="1:18">
      <c r="A6" s="212">
        <v>1998</v>
      </c>
      <c r="B6">
        <v>-3.0362446308135986</v>
      </c>
      <c r="C6">
        <v>-0.40731099247932434</v>
      </c>
      <c r="D6">
        <v>6.12458735704422E-2</v>
      </c>
      <c r="E6">
        <v>0.87819892168045044</v>
      </c>
      <c r="F6">
        <v>-5.5342750549316406</v>
      </c>
      <c r="G6">
        <v>-2.1553385257720947</v>
      </c>
      <c r="H6">
        <v>-3.013258695602417</v>
      </c>
      <c r="I6">
        <v>-3.4839344024658203</v>
      </c>
      <c r="J6">
        <v>1.2101845741271973</v>
      </c>
      <c r="K6">
        <v>2.7547721862792969</v>
      </c>
      <c r="L6">
        <v>1.9387437105178833</v>
      </c>
      <c r="M6">
        <v>1.5396806001663208</v>
      </c>
    </row>
    <row r="7" spans="1:18">
      <c r="A7" s="212">
        <v>1999</v>
      </c>
      <c r="B7">
        <v>-2.5140702724456787</v>
      </c>
      <c r="C7">
        <v>0.15782389044761658</v>
      </c>
      <c r="D7">
        <v>1.8508596420288086</v>
      </c>
      <c r="E7">
        <v>2.9824864864349365</v>
      </c>
      <c r="F7">
        <v>-5.0196623802185059</v>
      </c>
      <c r="G7">
        <v>-1.2195311784744263</v>
      </c>
      <c r="H7">
        <v>-0.36432629823684692</v>
      </c>
      <c r="I7">
        <v>-0.55271446704864502</v>
      </c>
      <c r="J7">
        <v>3.4531757831573486</v>
      </c>
      <c r="K7">
        <v>4.5881671905517578</v>
      </c>
      <c r="L7">
        <v>4.7131428718566895</v>
      </c>
      <c r="M7">
        <v>4.4608035087585449</v>
      </c>
    </row>
    <row r="8" spans="1:18">
      <c r="A8" s="212">
        <v>2000</v>
      </c>
      <c r="B8">
        <v>-0.24557171761989594</v>
      </c>
      <c r="C8">
        <v>2.0846283435821533</v>
      </c>
      <c r="D8">
        <v>4.315546989440918</v>
      </c>
      <c r="E8">
        <v>6.0360074043273926</v>
      </c>
      <c r="F8">
        <v>-9.0124607086181641</v>
      </c>
      <c r="G8">
        <v>-5.8474793434143066</v>
      </c>
      <c r="H8">
        <v>-4.5452585220336914</v>
      </c>
      <c r="I8">
        <v>-3.4605085849761963</v>
      </c>
      <c r="J8">
        <v>7.1913590431213379</v>
      </c>
      <c r="K8">
        <v>7.7073774337768555</v>
      </c>
      <c r="L8">
        <v>8.1550884246826172</v>
      </c>
      <c r="M8">
        <v>8.369074821472168</v>
      </c>
    </row>
    <row r="9" spans="1:18">
      <c r="A9" s="212">
        <v>2001</v>
      </c>
      <c r="B9">
        <v>3.0959675312042236</v>
      </c>
      <c r="C9">
        <v>4.2317805290222168</v>
      </c>
      <c r="D9">
        <v>7.2319574356079102</v>
      </c>
      <c r="E9">
        <v>9.4093875885009766</v>
      </c>
      <c r="F9">
        <v>-12.293065071105957</v>
      </c>
      <c r="G9">
        <v>-8.5936422348022461</v>
      </c>
      <c r="H9">
        <v>-7.2064118385314941</v>
      </c>
      <c r="I9">
        <v>-5.8452444076538086</v>
      </c>
      <c r="J9">
        <v>10.635137557983398</v>
      </c>
      <c r="K9">
        <v>9.5050191879272461</v>
      </c>
      <c r="L9">
        <v>10.642478942871094</v>
      </c>
      <c r="M9">
        <v>11.776141166687012</v>
      </c>
    </row>
    <row r="10" spans="1:18">
      <c r="A10" s="212">
        <v>2002</v>
      </c>
      <c r="B10">
        <v>5.3047018051147461</v>
      </c>
      <c r="C10">
        <v>4.0565738677978516</v>
      </c>
      <c r="D10">
        <v>5.2964811325073242</v>
      </c>
      <c r="E10">
        <v>7.0488071441650391</v>
      </c>
      <c r="F10">
        <v>-5.2222480773925781</v>
      </c>
      <c r="G10">
        <v>-6.5975494384765625</v>
      </c>
      <c r="H10">
        <v>-8.1989307403564453</v>
      </c>
      <c r="I10">
        <v>-8.8050222396850586</v>
      </c>
      <c r="J10">
        <v>13.928088188171387</v>
      </c>
      <c r="K10">
        <v>10.866772651672363</v>
      </c>
      <c r="L10">
        <v>10.821671485900879</v>
      </c>
      <c r="M10">
        <v>10.91777229309082</v>
      </c>
      <c r="R10" s="184"/>
    </row>
    <row r="11" spans="1:18">
      <c r="A11" s="212">
        <v>2003</v>
      </c>
      <c r="B11">
        <v>2.2935037612915039</v>
      </c>
      <c r="C11">
        <v>1.4570586681365967</v>
      </c>
      <c r="D11">
        <v>3.947415828704834</v>
      </c>
      <c r="E11">
        <v>5.5249390602111816</v>
      </c>
      <c r="F11">
        <v>-3.5330865383148193</v>
      </c>
      <c r="G11">
        <v>-4.5149316787719727</v>
      </c>
      <c r="H11">
        <v>-6.8855152130126953</v>
      </c>
      <c r="I11">
        <v>-7.8040332794189453</v>
      </c>
      <c r="J11">
        <v>18.375782012939453</v>
      </c>
      <c r="K11">
        <v>15.448424339294434</v>
      </c>
      <c r="L11">
        <v>14.870512008666992</v>
      </c>
      <c r="M11">
        <v>15.011615753173828</v>
      </c>
    </row>
    <row r="12" spans="1:18">
      <c r="A12" s="212">
        <v>2004</v>
      </c>
      <c r="B12">
        <v>1.0935176610946655</v>
      </c>
      <c r="C12">
        <v>2.079803466796875</v>
      </c>
      <c r="D12">
        <v>4.861844539642334</v>
      </c>
      <c r="E12">
        <v>7.3200798034667969</v>
      </c>
      <c r="F12">
        <v>-1.98216712474823</v>
      </c>
      <c r="G12">
        <v>-2.108234167098999</v>
      </c>
      <c r="H12">
        <v>-4.3272519111633301</v>
      </c>
      <c r="I12">
        <v>-5.4024357795715332</v>
      </c>
      <c r="J12">
        <v>22.300418853759766</v>
      </c>
      <c r="K12">
        <v>19.97443962097168</v>
      </c>
      <c r="L12">
        <v>19.437152862548828</v>
      </c>
      <c r="M12">
        <v>19.542745590209961</v>
      </c>
    </row>
    <row r="13" spans="1:18">
      <c r="A13" s="212">
        <v>2005</v>
      </c>
      <c r="B13">
        <v>0.87681442499160767</v>
      </c>
      <c r="C13">
        <v>2.118985652923584</v>
      </c>
      <c r="D13">
        <v>5.4386820793151855</v>
      </c>
      <c r="E13">
        <v>8.0285358428955078</v>
      </c>
      <c r="F13">
        <v>-2.9989895820617676</v>
      </c>
      <c r="G13">
        <v>-1.1994267702102661</v>
      </c>
      <c r="H13">
        <v>-2.6484823226928711</v>
      </c>
      <c r="I13">
        <v>-3.1475727558135986</v>
      </c>
      <c r="J13">
        <v>25.582426071166992</v>
      </c>
      <c r="K13">
        <v>23.676937103271484</v>
      </c>
      <c r="L13">
        <v>23.144258499145508</v>
      </c>
      <c r="M13">
        <v>23.663616180419922</v>
      </c>
    </row>
    <row r="14" spans="1:18">
      <c r="A14" s="212">
        <v>2006</v>
      </c>
      <c r="B14">
        <v>-2.9150540828704834</v>
      </c>
      <c r="C14">
        <v>1.4872080087661743</v>
      </c>
      <c r="D14">
        <v>6.2458148002624512</v>
      </c>
      <c r="E14">
        <v>9.1285524368286133</v>
      </c>
      <c r="F14">
        <v>-3.5373530387878418</v>
      </c>
      <c r="G14">
        <v>-1.4724169969558716</v>
      </c>
      <c r="H14">
        <v>-1.2597200870513916</v>
      </c>
      <c r="I14">
        <v>-1.0370804071426392</v>
      </c>
      <c r="J14">
        <v>28.406408309936523</v>
      </c>
      <c r="K14">
        <v>27.59954833984375</v>
      </c>
      <c r="L14">
        <v>26.973121643066406</v>
      </c>
      <c r="M14">
        <v>27.805879592895508</v>
      </c>
    </row>
    <row r="15" spans="1:18">
      <c r="A15" s="212">
        <v>2007</v>
      </c>
      <c r="B15">
        <v>-2.4295628070831299</v>
      </c>
      <c r="C15">
        <v>2.540900707244873</v>
      </c>
      <c r="D15">
        <v>8.0447883605957031</v>
      </c>
      <c r="E15">
        <v>10.930989265441895</v>
      </c>
      <c r="F15">
        <v>-2.0025959014892578</v>
      </c>
      <c r="G15">
        <v>-0.53573322296142578</v>
      </c>
      <c r="H15">
        <v>0.14417047798633575</v>
      </c>
      <c r="I15">
        <v>0.51792013645172119</v>
      </c>
      <c r="J15">
        <v>31.403482437133789</v>
      </c>
      <c r="K15">
        <v>30.341022491455078</v>
      </c>
      <c r="L15">
        <v>30.037626266479492</v>
      </c>
      <c r="M15">
        <v>30.351022720336914</v>
      </c>
    </row>
    <row r="16" spans="1:18">
      <c r="A16" s="212">
        <v>2008</v>
      </c>
      <c r="B16">
        <v>-4.7379927635192871</v>
      </c>
      <c r="C16">
        <v>0.10062464326620102</v>
      </c>
      <c r="D16">
        <v>5.9173789024353027</v>
      </c>
      <c r="E16">
        <v>9.1456766128540039</v>
      </c>
      <c r="F16">
        <v>-3.0219275951385498</v>
      </c>
      <c r="G16">
        <v>-2.2114715576171875</v>
      </c>
      <c r="H16">
        <v>-2.2827413082122803</v>
      </c>
      <c r="I16">
        <v>-1.3181325197219849</v>
      </c>
      <c r="J16">
        <v>29.499980926513672</v>
      </c>
      <c r="K16">
        <v>29.029453277587891</v>
      </c>
      <c r="L16">
        <v>29.269847869873047</v>
      </c>
      <c r="M16">
        <v>29.974178314208984</v>
      </c>
    </row>
    <row r="17" spans="1:18">
      <c r="A17" s="212">
        <v>2009</v>
      </c>
      <c r="B17">
        <v>-9.1378192901611328</v>
      </c>
      <c r="C17">
        <v>-2.2913680076599121</v>
      </c>
      <c r="D17">
        <v>2.7810606956481934</v>
      </c>
      <c r="E17">
        <v>5.6563882827758789</v>
      </c>
      <c r="F17">
        <v>-9.270751953125</v>
      </c>
      <c r="G17">
        <v>-4.9006657600402832</v>
      </c>
      <c r="H17">
        <v>-3.6112518310546875</v>
      </c>
      <c r="I17">
        <v>-2.7073905467987061</v>
      </c>
      <c r="J17">
        <v>22.463647842407227</v>
      </c>
      <c r="K17">
        <v>25.611072540283203</v>
      </c>
      <c r="L17">
        <v>27.348522186279297</v>
      </c>
      <c r="M17">
        <v>28.469839096069336</v>
      </c>
    </row>
    <row r="18" spans="1:18">
      <c r="A18" s="212">
        <v>2010</v>
      </c>
      <c r="B18">
        <v>-1.9821949005126953</v>
      </c>
      <c r="C18">
        <v>2.8452486991882324</v>
      </c>
      <c r="D18">
        <v>7.9222550392150879</v>
      </c>
      <c r="E18">
        <v>9.504094123840332</v>
      </c>
      <c r="F18">
        <v>-3.2195990085601807</v>
      </c>
      <c r="G18">
        <v>0.31541943550109863</v>
      </c>
      <c r="H18">
        <v>1.5951093435287476</v>
      </c>
      <c r="I18">
        <v>2.6990804672241211</v>
      </c>
      <c r="J18">
        <v>32.205093383789063</v>
      </c>
      <c r="K18">
        <v>32.894474029541016</v>
      </c>
      <c r="L18">
        <v>34.118156433105469</v>
      </c>
      <c r="M18">
        <v>35.097244262695313</v>
      </c>
    </row>
    <row r="19" spans="1:18">
      <c r="A19" s="212">
        <v>2011</v>
      </c>
      <c r="B19">
        <v>1.9443565607070923</v>
      </c>
      <c r="C19">
        <v>6.4502639770507812</v>
      </c>
      <c r="D19">
        <v>12.08613109588623</v>
      </c>
      <c r="E19">
        <v>13.235963821411133</v>
      </c>
      <c r="F19">
        <v>-0.98566842079162598</v>
      </c>
      <c r="G19">
        <v>1.6138278245925903</v>
      </c>
      <c r="H19">
        <v>2.5692014694213867</v>
      </c>
      <c r="I19">
        <v>3.6203117370605469</v>
      </c>
      <c r="J19">
        <v>36.376483917236328</v>
      </c>
      <c r="K19">
        <v>36.380733489990234</v>
      </c>
      <c r="L19">
        <v>36.593944549560547</v>
      </c>
      <c r="M19">
        <v>36.887691497802734</v>
      </c>
    </row>
    <row r="20" spans="1:18">
      <c r="A20" s="212">
        <v>2012</v>
      </c>
      <c r="B20">
        <v>-2.3618948459625244</v>
      </c>
      <c r="C20">
        <v>3.3681735992431641</v>
      </c>
      <c r="D20">
        <v>9.3703985214233398</v>
      </c>
      <c r="E20">
        <v>11.503984451293945</v>
      </c>
      <c r="F20">
        <v>-1.5973591804504395</v>
      </c>
      <c r="G20">
        <v>1.3493285179138184</v>
      </c>
      <c r="H20">
        <v>3.6876015663146973</v>
      </c>
      <c r="I20">
        <v>4.9532637596130371</v>
      </c>
      <c r="J20">
        <v>34.183795928955078</v>
      </c>
      <c r="K20">
        <v>34.635066986083984</v>
      </c>
      <c r="L20">
        <v>35.047027587890625</v>
      </c>
      <c r="M20">
        <v>36.138313293457031</v>
      </c>
    </row>
    <row r="21" spans="1:18">
      <c r="A21" s="212">
        <v>2013</v>
      </c>
      <c r="B21">
        <v>-3.0391929149627686</v>
      </c>
      <c r="C21">
        <v>4.1079845428466797</v>
      </c>
      <c r="D21">
        <v>9.6060552597045898</v>
      </c>
      <c r="E21">
        <v>11.476507186889648</v>
      </c>
      <c r="F21">
        <v>-3.2499403953552246</v>
      </c>
      <c r="G21">
        <v>0.81875741481781006</v>
      </c>
      <c r="H21">
        <v>3.0247616767883301</v>
      </c>
      <c r="I21">
        <v>4.3106179237365723</v>
      </c>
      <c r="J21">
        <v>32.460186004638672</v>
      </c>
      <c r="K21">
        <v>32.916957855224609</v>
      </c>
      <c r="L21">
        <v>33.318351745605469</v>
      </c>
      <c r="M21">
        <v>34.416732788085937</v>
      </c>
    </row>
    <row r="22" spans="1:18">
      <c r="A22" s="212">
        <v>2014</v>
      </c>
      <c r="B22">
        <v>-3.3852155208587646</v>
      </c>
      <c r="C22">
        <v>4.2155375480651855</v>
      </c>
      <c r="D22">
        <v>10.228766441345215</v>
      </c>
      <c r="E22">
        <v>11.93879508972168</v>
      </c>
      <c r="F22">
        <v>-3.9546926021575928</v>
      </c>
      <c r="G22">
        <v>0.72864657640457153</v>
      </c>
      <c r="H22">
        <v>3.0716376304626465</v>
      </c>
      <c r="I22">
        <v>4.3231344223022461</v>
      </c>
      <c r="J22">
        <v>32.911724090576172</v>
      </c>
      <c r="K22">
        <v>33.750690460205078</v>
      </c>
      <c r="L22">
        <v>33.901123046875</v>
      </c>
      <c r="M22">
        <v>34.854480743408203</v>
      </c>
    </row>
    <row r="31" spans="1:18">
      <c r="R31" s="185"/>
    </row>
    <row r="32" spans="1:18">
      <c r="R32" s="18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92D050"/>
  </sheetPr>
  <dimension ref="A1:AF85"/>
  <sheetViews>
    <sheetView topLeftCell="F34" zoomScale="55" zoomScaleNormal="55" workbookViewId="0">
      <selection activeCell="AC7" sqref="AC7"/>
    </sheetView>
  </sheetViews>
  <sheetFormatPr baseColWidth="10" defaultColWidth="9.140625" defaultRowHeight="15"/>
  <cols>
    <col min="1" max="1" width="12.5703125" bestFit="1" customWidth="1"/>
    <col min="8" max="8" width="11.28515625" bestFit="1" customWidth="1"/>
  </cols>
  <sheetData>
    <row r="1" spans="1:32" ht="15.75">
      <c r="A1" t="s">
        <v>218</v>
      </c>
      <c r="L1" s="444" t="s">
        <v>425</v>
      </c>
      <c r="M1" s="444"/>
      <c r="N1" s="444"/>
      <c r="O1" s="444"/>
      <c r="P1" s="444"/>
      <c r="Q1" s="444"/>
      <c r="R1" s="444"/>
      <c r="S1" s="444"/>
      <c r="T1" s="293"/>
      <c r="U1" s="444" t="s">
        <v>426</v>
      </c>
      <c r="V1" s="444"/>
      <c r="W1" s="444"/>
      <c r="X1" s="444"/>
      <c r="Y1" s="444"/>
      <c r="Z1" s="444"/>
      <c r="AA1" s="444"/>
      <c r="AB1" s="444"/>
      <c r="AE1" s="182" t="s">
        <v>345</v>
      </c>
      <c r="AF1" s="182" t="s">
        <v>696</v>
      </c>
    </row>
    <row r="2" spans="1:32">
      <c r="H2" s="291" t="s">
        <v>422</v>
      </c>
      <c r="AE2" s="182" t="s">
        <v>213</v>
      </c>
      <c r="AF2" s="182" t="s">
        <v>315</v>
      </c>
    </row>
    <row r="3" spans="1:32">
      <c r="A3" t="s">
        <v>219</v>
      </c>
      <c r="B3" t="s">
        <v>207</v>
      </c>
      <c r="C3" t="s">
        <v>220</v>
      </c>
      <c r="D3" t="s">
        <v>221</v>
      </c>
      <c r="E3" t="s">
        <v>222</v>
      </c>
      <c r="F3" t="s">
        <v>223</v>
      </c>
      <c r="G3" t="s">
        <v>224</v>
      </c>
      <c r="H3" t="s">
        <v>225</v>
      </c>
      <c r="I3" t="s">
        <v>226</v>
      </c>
      <c r="J3" t="s">
        <v>227</v>
      </c>
      <c r="L3" s="295" t="s">
        <v>216</v>
      </c>
      <c r="P3" t="s">
        <v>228</v>
      </c>
      <c r="R3" t="s">
        <v>229</v>
      </c>
    </row>
    <row r="4" spans="1:32">
      <c r="A4" t="s">
        <v>230</v>
      </c>
      <c r="B4">
        <v>2003</v>
      </c>
      <c r="C4">
        <v>11.12867</v>
      </c>
      <c r="D4">
        <v>12.881180000000001</v>
      </c>
      <c r="E4">
        <v>6.8363180000000003</v>
      </c>
      <c r="F4">
        <v>12.478730000000001</v>
      </c>
      <c r="G4">
        <v>0</v>
      </c>
      <c r="H4">
        <v>0</v>
      </c>
      <c r="I4">
        <v>17626</v>
      </c>
      <c r="J4">
        <v>928</v>
      </c>
    </row>
    <row r="5" spans="1:32">
      <c r="A5" t="s">
        <v>230</v>
      </c>
      <c r="B5">
        <v>2004</v>
      </c>
      <c r="C5">
        <v>11.248659999999999</v>
      </c>
      <c r="D5">
        <v>12.896240000000001</v>
      </c>
      <c r="E5">
        <v>6.8334630000000001</v>
      </c>
      <c r="F5">
        <v>12.512029999999999</v>
      </c>
      <c r="G5">
        <v>0.1199942</v>
      </c>
      <c r="H5">
        <v>1.5061400000000001E-2</v>
      </c>
      <c r="I5">
        <v>18585</v>
      </c>
      <c r="J5">
        <v>978</v>
      </c>
    </row>
    <row r="6" spans="1:32">
      <c r="A6" t="s">
        <v>230</v>
      </c>
      <c r="B6">
        <v>2005</v>
      </c>
      <c r="C6">
        <v>11.29458</v>
      </c>
      <c r="D6">
        <v>12.957409999999999</v>
      </c>
      <c r="E6">
        <v>7.1648649999999998</v>
      </c>
      <c r="F6">
        <v>12.564489999999999</v>
      </c>
      <c r="G6">
        <v>0.1659079</v>
      </c>
      <c r="H6">
        <v>7.6228099999999993E-2</v>
      </c>
      <c r="I6">
        <v>19787</v>
      </c>
      <c r="J6">
        <v>1041</v>
      </c>
    </row>
    <row r="7" spans="1:32">
      <c r="A7" t="s">
        <v>230</v>
      </c>
      <c r="B7">
        <v>2006</v>
      </c>
      <c r="C7">
        <v>11.302099999999999</v>
      </c>
      <c r="D7">
        <v>12.991059999999999</v>
      </c>
      <c r="E7">
        <v>6.5691050000000004</v>
      </c>
      <c r="F7">
        <v>12.58595</v>
      </c>
      <c r="G7">
        <v>0.17342659999999999</v>
      </c>
      <c r="H7">
        <v>0.1098795</v>
      </c>
      <c r="I7">
        <v>22399</v>
      </c>
      <c r="J7">
        <v>1180</v>
      </c>
    </row>
    <row r="8" spans="1:32">
      <c r="A8" t="s">
        <v>230</v>
      </c>
      <c r="B8">
        <v>2007</v>
      </c>
      <c r="C8">
        <v>11.30316</v>
      </c>
      <c r="D8">
        <v>13.045260000000001</v>
      </c>
      <c r="E8">
        <v>6.6994889999999998</v>
      </c>
      <c r="F8">
        <v>12.60173</v>
      </c>
      <c r="G8">
        <v>0.17448900000000001</v>
      </c>
      <c r="H8">
        <v>0.16407389999999999</v>
      </c>
      <c r="I8">
        <v>23277</v>
      </c>
      <c r="J8">
        <v>1226</v>
      </c>
    </row>
    <row r="9" spans="1:32">
      <c r="A9" t="s">
        <v>230</v>
      </c>
      <c r="B9">
        <v>2008</v>
      </c>
      <c r="C9">
        <v>11.299300000000001</v>
      </c>
      <c r="D9">
        <v>13.02591</v>
      </c>
      <c r="E9">
        <v>7.13354</v>
      </c>
      <c r="F9">
        <v>12.592309999999999</v>
      </c>
      <c r="G9">
        <v>0.17063329999999999</v>
      </c>
      <c r="H9">
        <v>0.14472479999999999</v>
      </c>
      <c r="I9">
        <v>22630</v>
      </c>
      <c r="J9">
        <v>1190</v>
      </c>
    </row>
    <row r="10" spans="1:32">
      <c r="A10" t="s">
        <v>230</v>
      </c>
      <c r="B10">
        <v>2009</v>
      </c>
      <c r="C10">
        <v>11.244669999999999</v>
      </c>
      <c r="D10">
        <v>13.070220000000001</v>
      </c>
      <c r="E10">
        <v>5.5972210000000002</v>
      </c>
      <c r="F10">
        <v>12.6234</v>
      </c>
      <c r="G10">
        <v>0.1160002</v>
      </c>
      <c r="H10">
        <v>0.18903449999999999</v>
      </c>
      <c r="I10">
        <v>25304</v>
      </c>
      <c r="J10">
        <v>1332</v>
      </c>
    </row>
    <row r="11" spans="1:32">
      <c r="A11" t="s">
        <v>230</v>
      </c>
      <c r="B11">
        <v>2010</v>
      </c>
      <c r="C11">
        <v>11.328150000000001</v>
      </c>
      <c r="D11">
        <v>13.026619999999999</v>
      </c>
      <c r="E11">
        <v>6.3934350000000002</v>
      </c>
      <c r="F11">
        <v>12.6441</v>
      </c>
      <c r="G11">
        <v>0.19948289999999999</v>
      </c>
      <c r="H11">
        <v>0.14543909999999999</v>
      </c>
      <c r="I11">
        <v>24271</v>
      </c>
      <c r="J11">
        <v>1278</v>
      </c>
    </row>
    <row r="12" spans="1:32">
      <c r="A12" t="s">
        <v>230</v>
      </c>
      <c r="B12">
        <v>2011</v>
      </c>
      <c r="C12">
        <v>11.33441</v>
      </c>
      <c r="D12">
        <v>13.072559999999999</v>
      </c>
      <c r="E12">
        <v>6.7614539999999996</v>
      </c>
      <c r="F12">
        <v>12.691560000000001</v>
      </c>
      <c r="G12">
        <v>0.20573620000000001</v>
      </c>
      <c r="H12">
        <v>0.19137670000000001</v>
      </c>
      <c r="I12">
        <v>25387</v>
      </c>
      <c r="J12">
        <v>1335</v>
      </c>
    </row>
    <row r="13" spans="1:32">
      <c r="A13" t="s">
        <v>230</v>
      </c>
      <c r="B13">
        <v>2012</v>
      </c>
      <c r="C13">
        <v>11.32352</v>
      </c>
      <c r="D13">
        <v>13.081200000000001</v>
      </c>
      <c r="E13">
        <v>6.605721</v>
      </c>
      <c r="F13">
        <v>12.682370000000001</v>
      </c>
      <c r="G13">
        <v>0.19485279999999999</v>
      </c>
      <c r="H13">
        <v>0.2000151</v>
      </c>
      <c r="I13">
        <v>26686</v>
      </c>
      <c r="J13">
        <v>1407</v>
      </c>
    </row>
    <row r="14" spans="1:32">
      <c r="A14" t="s">
        <v>230</v>
      </c>
      <c r="B14">
        <v>2013</v>
      </c>
      <c r="C14">
        <v>11.32605</v>
      </c>
      <c r="D14">
        <v>13.13059</v>
      </c>
      <c r="E14">
        <v>6.6176469999999998</v>
      </c>
      <c r="F14">
        <v>12.71288</v>
      </c>
      <c r="G14">
        <v>0.197381</v>
      </c>
      <c r="H14">
        <v>0.24940680000000001</v>
      </c>
      <c r="I14">
        <v>27437</v>
      </c>
      <c r="J14">
        <v>1446</v>
      </c>
    </row>
    <row r="15" spans="1:32">
      <c r="A15" t="s">
        <v>230</v>
      </c>
      <c r="B15">
        <v>2014</v>
      </c>
      <c r="C15">
        <v>11.37547</v>
      </c>
      <c r="D15">
        <v>13.223409999999999</v>
      </c>
      <c r="E15">
        <v>6.114865</v>
      </c>
      <c r="F15">
        <v>12.785539999999999</v>
      </c>
      <c r="G15">
        <v>0.2467985</v>
      </c>
      <c r="H15">
        <v>0.3422308</v>
      </c>
      <c r="I15">
        <v>27445</v>
      </c>
      <c r="J15">
        <v>1443</v>
      </c>
    </row>
    <row r="16" spans="1:32">
      <c r="A16" t="s">
        <v>230</v>
      </c>
      <c r="B16">
        <v>2015</v>
      </c>
      <c r="C16">
        <v>11.38134</v>
      </c>
      <c r="D16">
        <v>13.217969999999999</v>
      </c>
      <c r="E16">
        <v>6.4752640000000001</v>
      </c>
      <c r="F16">
        <v>12.76989</v>
      </c>
      <c r="G16">
        <v>0.25266460000000002</v>
      </c>
      <c r="H16">
        <v>0.33678720000000001</v>
      </c>
      <c r="I16">
        <v>26405</v>
      </c>
      <c r="J16">
        <v>1391</v>
      </c>
    </row>
    <row r="17" spans="1:18">
      <c r="A17" t="s">
        <v>231</v>
      </c>
      <c r="B17">
        <v>2003</v>
      </c>
      <c r="C17">
        <v>10.6746</v>
      </c>
      <c r="D17">
        <v>12.30227</v>
      </c>
      <c r="E17">
        <v>6.1467390000000002</v>
      </c>
      <c r="F17">
        <v>11.87284</v>
      </c>
      <c r="G17">
        <v>0</v>
      </c>
      <c r="H17">
        <v>0</v>
      </c>
      <c r="I17">
        <v>94958</v>
      </c>
      <c r="J17">
        <v>5000</v>
      </c>
    </row>
    <row r="18" spans="1:18">
      <c r="A18" t="s">
        <v>231</v>
      </c>
      <c r="B18">
        <v>2004</v>
      </c>
      <c r="C18">
        <v>10.703010000000001</v>
      </c>
      <c r="D18">
        <v>12.37149</v>
      </c>
      <c r="E18">
        <v>6.7346370000000002</v>
      </c>
      <c r="F18">
        <v>11.9353</v>
      </c>
      <c r="G18">
        <v>2.8409E-2</v>
      </c>
      <c r="H18">
        <v>6.9226300000000004E-2</v>
      </c>
      <c r="I18">
        <v>97089</v>
      </c>
      <c r="J18">
        <v>5111</v>
      </c>
    </row>
    <row r="19" spans="1:18">
      <c r="A19" t="s">
        <v>231</v>
      </c>
      <c r="B19">
        <v>2005</v>
      </c>
      <c r="C19">
        <v>10.721579999999999</v>
      </c>
      <c r="D19">
        <v>12.39682</v>
      </c>
      <c r="E19">
        <v>6.2756790000000002</v>
      </c>
      <c r="F19">
        <v>11.972770000000001</v>
      </c>
      <c r="G19">
        <v>4.6986600000000003E-2</v>
      </c>
      <c r="H19">
        <v>9.4552999999999998E-2</v>
      </c>
      <c r="I19">
        <v>99889</v>
      </c>
      <c r="J19">
        <v>5260</v>
      </c>
    </row>
    <row r="20" spans="1:18">
      <c r="A20" t="s">
        <v>231</v>
      </c>
      <c r="B20">
        <v>2006</v>
      </c>
      <c r="C20">
        <v>10.699680000000001</v>
      </c>
      <c r="D20">
        <v>12.35493</v>
      </c>
      <c r="E20">
        <v>6.3305280000000002</v>
      </c>
      <c r="F20">
        <v>11.942589999999999</v>
      </c>
      <c r="G20">
        <v>2.5084499999999999E-2</v>
      </c>
      <c r="H20">
        <v>5.2668600000000003E-2</v>
      </c>
      <c r="I20">
        <v>117730</v>
      </c>
      <c r="J20">
        <v>6197</v>
      </c>
    </row>
    <row r="21" spans="1:18">
      <c r="A21" t="s">
        <v>231</v>
      </c>
      <c r="B21">
        <v>2007</v>
      </c>
      <c r="C21">
        <v>10.69055</v>
      </c>
      <c r="D21">
        <v>12.38616</v>
      </c>
      <c r="E21">
        <v>6.061782</v>
      </c>
      <c r="F21">
        <v>11.937200000000001</v>
      </c>
      <c r="G21">
        <v>1.5951199999999999E-2</v>
      </c>
      <c r="H21">
        <v>8.3896600000000002E-2</v>
      </c>
      <c r="I21">
        <v>122307</v>
      </c>
      <c r="J21">
        <v>6437</v>
      </c>
    </row>
    <row r="22" spans="1:18">
      <c r="A22" t="s">
        <v>231</v>
      </c>
      <c r="B22">
        <v>2008</v>
      </c>
      <c r="C22">
        <v>10.65793</v>
      </c>
      <c r="D22">
        <v>12.378399999999999</v>
      </c>
      <c r="E22">
        <v>5.972073</v>
      </c>
      <c r="F22">
        <v>11.92062</v>
      </c>
      <c r="G22">
        <v>-1.66655E-2</v>
      </c>
      <c r="H22">
        <v>7.6131799999999999E-2</v>
      </c>
      <c r="I22">
        <v>117234</v>
      </c>
      <c r="J22">
        <v>6171</v>
      </c>
    </row>
    <row r="23" spans="1:18">
      <c r="A23" t="s">
        <v>231</v>
      </c>
      <c r="B23">
        <v>2009</v>
      </c>
      <c r="C23">
        <v>10.561909999999999</v>
      </c>
      <c r="D23">
        <v>12.323549999999999</v>
      </c>
      <c r="E23">
        <v>4.9104489999999998</v>
      </c>
      <c r="F23">
        <v>11.87079</v>
      </c>
      <c r="G23">
        <v>-0.11269</v>
      </c>
      <c r="H23">
        <v>2.1289800000000001E-2</v>
      </c>
      <c r="I23">
        <v>136229</v>
      </c>
      <c r="J23">
        <v>7168</v>
      </c>
    </row>
    <row r="24" spans="1:18">
      <c r="A24" t="s">
        <v>231</v>
      </c>
      <c r="B24">
        <v>2010</v>
      </c>
      <c r="C24">
        <v>10.63588</v>
      </c>
      <c r="D24">
        <v>12.34441</v>
      </c>
      <c r="E24">
        <v>5.6606209999999999</v>
      </c>
      <c r="F24">
        <v>11.90685</v>
      </c>
      <c r="G24">
        <v>-3.8717300000000003E-2</v>
      </c>
      <c r="H24">
        <v>4.2145700000000001E-2</v>
      </c>
      <c r="I24">
        <v>126121</v>
      </c>
      <c r="J24">
        <v>6641</v>
      </c>
    </row>
    <row r="25" spans="1:18">
      <c r="A25" t="s">
        <v>231</v>
      </c>
      <c r="B25">
        <v>2011</v>
      </c>
      <c r="C25">
        <v>10.62054</v>
      </c>
      <c r="D25">
        <v>12.34258</v>
      </c>
      <c r="E25">
        <v>5.6579129999999997</v>
      </c>
      <c r="F25">
        <v>11.91109</v>
      </c>
      <c r="G25">
        <v>-5.40543E-2</v>
      </c>
      <c r="H25">
        <v>4.0309900000000003E-2</v>
      </c>
      <c r="I25">
        <v>135625</v>
      </c>
      <c r="J25">
        <v>7137</v>
      </c>
      <c r="L25" s="187" t="s">
        <v>428</v>
      </c>
      <c r="P25" t="s">
        <v>228</v>
      </c>
      <c r="R25" t="s">
        <v>232</v>
      </c>
    </row>
    <row r="26" spans="1:18">
      <c r="A26" t="s">
        <v>231</v>
      </c>
      <c r="B26">
        <v>2012</v>
      </c>
      <c r="C26">
        <v>10.594569999999999</v>
      </c>
      <c r="D26">
        <v>12.307700000000001</v>
      </c>
      <c r="E26">
        <v>5.5570219999999999</v>
      </c>
      <c r="F26">
        <v>11.89263</v>
      </c>
      <c r="G26">
        <v>-8.0023800000000006E-2</v>
      </c>
      <c r="H26">
        <v>5.4330999999999997E-3</v>
      </c>
      <c r="I26">
        <v>139533</v>
      </c>
      <c r="J26">
        <v>7343</v>
      </c>
    </row>
    <row r="27" spans="1:18">
      <c r="A27" t="s">
        <v>231</v>
      </c>
      <c r="B27">
        <v>2013</v>
      </c>
      <c r="C27">
        <v>10.603540000000001</v>
      </c>
      <c r="D27">
        <v>12.32812</v>
      </c>
      <c r="E27">
        <v>5.7457549999999999</v>
      </c>
      <c r="F27">
        <v>11.90184</v>
      </c>
      <c r="G27">
        <v>-7.1055400000000005E-2</v>
      </c>
      <c r="H27">
        <v>2.5854100000000001E-2</v>
      </c>
      <c r="I27">
        <v>144063</v>
      </c>
      <c r="J27">
        <v>7580</v>
      </c>
    </row>
    <row r="28" spans="1:18">
      <c r="A28" t="s">
        <v>231</v>
      </c>
      <c r="B28">
        <v>2014</v>
      </c>
      <c r="C28">
        <v>10.643370000000001</v>
      </c>
      <c r="D28">
        <v>12.361510000000001</v>
      </c>
      <c r="E28">
        <v>5.6899090000000001</v>
      </c>
      <c r="F28">
        <v>11.940049999999999</v>
      </c>
      <c r="G28">
        <v>-3.1223299999999999E-2</v>
      </c>
      <c r="H28">
        <v>5.9244199999999997E-2</v>
      </c>
      <c r="I28">
        <v>142309</v>
      </c>
      <c r="J28">
        <v>7490</v>
      </c>
    </row>
    <row r="29" spans="1:18">
      <c r="A29" t="s">
        <v>231</v>
      </c>
      <c r="B29">
        <v>2015</v>
      </c>
      <c r="C29">
        <v>10.642189999999999</v>
      </c>
      <c r="D29">
        <v>12.36449</v>
      </c>
      <c r="E29">
        <v>4.9442760000000003</v>
      </c>
      <c r="F29">
        <v>11.934189999999999</v>
      </c>
      <c r="G29">
        <v>-3.24097E-2</v>
      </c>
      <c r="H29">
        <v>6.2224399999999999E-2</v>
      </c>
      <c r="I29">
        <v>136806</v>
      </c>
      <c r="J29">
        <v>7202</v>
      </c>
    </row>
    <row r="30" spans="1:18">
      <c r="A30" t="s">
        <v>233</v>
      </c>
      <c r="B30">
        <v>2003</v>
      </c>
      <c r="C30">
        <v>10.637919999999999</v>
      </c>
      <c r="D30">
        <v>12.240130000000001</v>
      </c>
      <c r="E30">
        <v>5.7854989999999997</v>
      </c>
      <c r="F30">
        <v>11.91324</v>
      </c>
      <c r="G30">
        <v>0</v>
      </c>
      <c r="H30">
        <v>0</v>
      </c>
      <c r="I30">
        <v>62269</v>
      </c>
      <c r="J30">
        <v>3278</v>
      </c>
    </row>
    <row r="31" spans="1:18">
      <c r="A31" t="s">
        <v>233</v>
      </c>
      <c r="B31">
        <v>2004</v>
      </c>
      <c r="C31">
        <v>10.717460000000001</v>
      </c>
      <c r="D31">
        <v>12.310890000000001</v>
      </c>
      <c r="E31">
        <v>6.2714749999999997</v>
      </c>
      <c r="F31">
        <v>11.983599999999999</v>
      </c>
      <c r="G31">
        <v>7.9545000000000005E-2</v>
      </c>
      <c r="H31">
        <v>7.0757899999999999E-2</v>
      </c>
      <c r="I31">
        <v>59810</v>
      </c>
      <c r="J31">
        <v>3149</v>
      </c>
    </row>
    <row r="32" spans="1:18">
      <c r="A32" t="s">
        <v>233</v>
      </c>
      <c r="B32">
        <v>2005</v>
      </c>
      <c r="C32">
        <v>10.76632</v>
      </c>
      <c r="D32">
        <v>12.338039999999999</v>
      </c>
      <c r="E32">
        <v>6.711551</v>
      </c>
      <c r="F32">
        <v>12.01117</v>
      </c>
      <c r="G32">
        <v>0.12840650000000001</v>
      </c>
      <c r="H32">
        <v>9.7904199999999997E-2</v>
      </c>
      <c r="I32">
        <v>59911</v>
      </c>
      <c r="J32">
        <v>3154</v>
      </c>
    </row>
    <row r="33" spans="1:18">
      <c r="A33" t="s">
        <v>233</v>
      </c>
      <c r="B33">
        <v>2006</v>
      </c>
      <c r="C33">
        <v>10.74846</v>
      </c>
      <c r="D33">
        <v>12.37204</v>
      </c>
      <c r="E33">
        <v>6.4619799999999996</v>
      </c>
      <c r="F33">
        <v>12.024889999999999</v>
      </c>
      <c r="G33">
        <v>0.11054609999999999</v>
      </c>
      <c r="H33">
        <v>0.13190560000000001</v>
      </c>
      <c r="I33">
        <v>70376</v>
      </c>
      <c r="J33">
        <v>3706</v>
      </c>
    </row>
    <row r="34" spans="1:18">
      <c r="A34" t="s">
        <v>233</v>
      </c>
      <c r="B34">
        <v>2007</v>
      </c>
      <c r="C34">
        <v>10.7356</v>
      </c>
      <c r="D34">
        <v>12.390079999999999</v>
      </c>
      <c r="E34">
        <v>5.8789499999999997</v>
      </c>
      <c r="F34">
        <v>12.05307</v>
      </c>
      <c r="G34">
        <v>9.7679100000000005E-2</v>
      </c>
      <c r="H34">
        <v>0.1499453</v>
      </c>
      <c r="I34">
        <v>72540</v>
      </c>
      <c r="J34">
        <v>3819</v>
      </c>
    </row>
    <row r="35" spans="1:18">
      <c r="A35" t="s">
        <v>233</v>
      </c>
      <c r="B35">
        <v>2008</v>
      </c>
      <c r="C35">
        <v>10.720370000000001</v>
      </c>
      <c r="D35">
        <v>12.362259999999999</v>
      </c>
      <c r="E35">
        <v>5.953131</v>
      </c>
      <c r="F35">
        <v>12.0244</v>
      </c>
      <c r="G35">
        <v>8.2454700000000006E-2</v>
      </c>
      <c r="H35">
        <v>0.1221294</v>
      </c>
      <c r="I35">
        <v>66364</v>
      </c>
      <c r="J35">
        <v>3493</v>
      </c>
    </row>
    <row r="36" spans="1:18">
      <c r="A36" t="s">
        <v>233</v>
      </c>
      <c r="B36">
        <v>2009</v>
      </c>
      <c r="C36">
        <v>10.62265</v>
      </c>
      <c r="D36">
        <v>12.322139999999999</v>
      </c>
      <c r="E36">
        <v>5.119243</v>
      </c>
      <c r="F36">
        <v>11.979229999999999</v>
      </c>
      <c r="G36">
        <v>-1.52636E-2</v>
      </c>
      <c r="H36">
        <v>8.2007399999999994E-2</v>
      </c>
      <c r="I36">
        <v>73313</v>
      </c>
      <c r="J36">
        <v>3858</v>
      </c>
    </row>
    <row r="37" spans="1:18">
      <c r="A37" t="s">
        <v>233</v>
      </c>
      <c r="B37">
        <v>2010</v>
      </c>
      <c r="C37">
        <v>10.75188</v>
      </c>
      <c r="D37">
        <v>12.419280000000001</v>
      </c>
      <c r="E37">
        <v>6.3803539999999996</v>
      </c>
      <c r="F37">
        <v>12.084339999999999</v>
      </c>
      <c r="G37">
        <v>0.1139622</v>
      </c>
      <c r="H37">
        <v>0.1791449</v>
      </c>
      <c r="I37">
        <v>66755</v>
      </c>
      <c r="J37">
        <v>3513</v>
      </c>
    </row>
    <row r="38" spans="1:18">
      <c r="A38" t="s">
        <v>233</v>
      </c>
      <c r="B38">
        <v>2011</v>
      </c>
      <c r="C38">
        <v>10.79508</v>
      </c>
      <c r="D38">
        <v>12.476089999999999</v>
      </c>
      <c r="E38">
        <v>6.3741890000000003</v>
      </c>
      <c r="F38">
        <v>12.138640000000001</v>
      </c>
      <c r="G38">
        <v>0.15716649999999999</v>
      </c>
      <c r="H38">
        <v>0.2359562</v>
      </c>
      <c r="I38">
        <v>72075</v>
      </c>
      <c r="J38">
        <v>3794</v>
      </c>
    </row>
    <row r="39" spans="1:18">
      <c r="A39" t="s">
        <v>233</v>
      </c>
      <c r="B39">
        <v>2012</v>
      </c>
      <c r="C39">
        <v>10.770580000000001</v>
      </c>
      <c r="D39">
        <v>12.422779999999999</v>
      </c>
      <c r="E39">
        <v>6.0617479999999997</v>
      </c>
      <c r="F39">
        <v>12.08586</v>
      </c>
      <c r="G39">
        <v>0.1326609</v>
      </c>
      <c r="H39">
        <v>0.1826429</v>
      </c>
      <c r="I39">
        <v>73566</v>
      </c>
      <c r="J39">
        <v>3875</v>
      </c>
    </row>
    <row r="40" spans="1:18">
      <c r="A40" t="s">
        <v>233</v>
      </c>
      <c r="B40">
        <v>2013</v>
      </c>
      <c r="C40">
        <v>10.78637</v>
      </c>
      <c r="D40">
        <v>12.44417</v>
      </c>
      <c r="E40">
        <v>5.7278019999999996</v>
      </c>
      <c r="F40">
        <v>12.11406</v>
      </c>
      <c r="G40">
        <v>0.14845659999999999</v>
      </c>
      <c r="H40">
        <v>0.20403479999999999</v>
      </c>
      <c r="I40">
        <v>74594</v>
      </c>
      <c r="J40">
        <v>3927</v>
      </c>
    </row>
    <row r="41" spans="1:18">
      <c r="A41" t="s">
        <v>233</v>
      </c>
      <c r="B41">
        <v>2014</v>
      </c>
      <c r="C41">
        <v>10.830439999999999</v>
      </c>
      <c r="D41">
        <v>12.500120000000001</v>
      </c>
      <c r="E41">
        <v>6.3448370000000001</v>
      </c>
      <c r="F41">
        <v>12.16952</v>
      </c>
      <c r="G41">
        <v>0.1925278</v>
      </c>
      <c r="H41">
        <v>0.25998779999999999</v>
      </c>
      <c r="I41">
        <v>73339</v>
      </c>
      <c r="J41">
        <v>3862</v>
      </c>
    </row>
    <row r="42" spans="1:18">
      <c r="A42" t="s">
        <v>233</v>
      </c>
      <c r="B42">
        <v>2015</v>
      </c>
      <c r="C42">
        <v>10.80175</v>
      </c>
      <c r="D42">
        <v>12.49502</v>
      </c>
      <c r="E42">
        <v>5.3989260000000003</v>
      </c>
      <c r="F42">
        <v>12.1465</v>
      </c>
      <c r="G42">
        <v>0.1638298</v>
      </c>
      <c r="H42">
        <v>0.25489139999999999</v>
      </c>
      <c r="I42">
        <v>70197</v>
      </c>
      <c r="J42">
        <v>3693</v>
      </c>
    </row>
    <row r="44" spans="1:18">
      <c r="A44" t="s">
        <v>234</v>
      </c>
    </row>
    <row r="45" spans="1:18">
      <c r="G45" s="292" t="s">
        <v>423</v>
      </c>
      <c r="H45" s="292" t="s">
        <v>424</v>
      </c>
    </row>
    <row r="46" spans="1:18">
      <c r="A46" t="s">
        <v>219</v>
      </c>
      <c r="B46" t="s">
        <v>207</v>
      </c>
      <c r="C46" t="s">
        <v>220</v>
      </c>
      <c r="D46" t="s">
        <v>221</v>
      </c>
      <c r="E46" t="s">
        <v>222</v>
      </c>
      <c r="F46" t="s">
        <v>223</v>
      </c>
      <c r="G46" t="s">
        <v>224</v>
      </c>
      <c r="H46" t="s">
        <v>225</v>
      </c>
      <c r="I46" t="s">
        <v>226</v>
      </c>
      <c r="J46" t="s">
        <v>227</v>
      </c>
    </row>
    <row r="47" spans="1:18">
      <c r="A47" t="s">
        <v>230</v>
      </c>
      <c r="B47">
        <v>2003</v>
      </c>
      <c r="C47">
        <v>11.313599999999999</v>
      </c>
      <c r="D47">
        <v>12.921860000000001</v>
      </c>
      <c r="E47">
        <v>8.7205659999999998</v>
      </c>
      <c r="F47">
        <v>12.619719999999999</v>
      </c>
      <c r="G47">
        <v>0</v>
      </c>
      <c r="H47">
        <v>0</v>
      </c>
      <c r="I47">
        <v>3663</v>
      </c>
      <c r="J47">
        <v>193</v>
      </c>
    </row>
    <row r="48" spans="1:18">
      <c r="A48" t="s">
        <v>230</v>
      </c>
      <c r="B48">
        <v>2004</v>
      </c>
      <c r="C48">
        <v>11.37551</v>
      </c>
      <c r="D48">
        <v>12.965210000000001</v>
      </c>
      <c r="E48">
        <v>8.9894149999999993</v>
      </c>
      <c r="F48">
        <v>12.53641</v>
      </c>
      <c r="G48">
        <v>6.1909699999999998E-2</v>
      </c>
      <c r="H48">
        <v>4.33464E-2</v>
      </c>
      <c r="I48">
        <v>3697</v>
      </c>
      <c r="J48">
        <v>195</v>
      </c>
      <c r="L48" s="187" t="s">
        <v>217</v>
      </c>
      <c r="P48" t="s">
        <v>228</v>
      </c>
      <c r="R48" s="188" t="s">
        <v>235</v>
      </c>
    </row>
    <row r="49" spans="1:10">
      <c r="A49" t="s">
        <v>230</v>
      </c>
      <c r="B49">
        <v>2005</v>
      </c>
      <c r="C49">
        <v>11.37913</v>
      </c>
      <c r="D49">
        <v>12.97784</v>
      </c>
      <c r="E49">
        <v>8.8242119999999993</v>
      </c>
      <c r="F49">
        <v>12.579599999999999</v>
      </c>
      <c r="G49">
        <v>6.5526000000000001E-2</v>
      </c>
      <c r="H49">
        <v>5.59826E-2</v>
      </c>
      <c r="I49">
        <v>3558</v>
      </c>
      <c r="J49">
        <v>188</v>
      </c>
    </row>
    <row r="50" spans="1:10">
      <c r="A50" t="s">
        <v>230</v>
      </c>
      <c r="B50">
        <v>2006</v>
      </c>
      <c r="C50">
        <v>11.433759999999999</v>
      </c>
      <c r="D50">
        <v>13.00956</v>
      </c>
      <c r="E50">
        <v>8.8762729999999994</v>
      </c>
      <c r="F50">
        <v>12.60918</v>
      </c>
      <c r="G50">
        <v>0.12015439999999999</v>
      </c>
      <c r="H50">
        <v>8.7702799999999997E-2</v>
      </c>
      <c r="I50">
        <v>3254</v>
      </c>
      <c r="J50">
        <v>171</v>
      </c>
    </row>
    <row r="51" spans="1:10">
      <c r="A51" t="s">
        <v>230</v>
      </c>
      <c r="B51">
        <v>2007</v>
      </c>
      <c r="C51">
        <v>11.46106</v>
      </c>
      <c r="D51">
        <v>13.058450000000001</v>
      </c>
      <c r="E51">
        <v>9.0534590000000001</v>
      </c>
      <c r="F51">
        <v>12.65692</v>
      </c>
      <c r="G51">
        <v>0.14745520000000001</v>
      </c>
      <c r="H51">
        <v>0.13658909999999999</v>
      </c>
      <c r="I51">
        <v>3139</v>
      </c>
      <c r="J51">
        <v>165</v>
      </c>
    </row>
    <row r="52" spans="1:10">
      <c r="A52" t="s">
        <v>230</v>
      </c>
      <c r="B52">
        <v>2008</v>
      </c>
      <c r="C52">
        <v>11.44548</v>
      </c>
      <c r="D52">
        <v>12.92318</v>
      </c>
      <c r="E52">
        <v>8.279185</v>
      </c>
      <c r="F52">
        <v>12.61603</v>
      </c>
      <c r="G52">
        <v>0.13187499999999999</v>
      </c>
      <c r="H52">
        <v>1.3189E-3</v>
      </c>
      <c r="I52">
        <v>2766</v>
      </c>
      <c r="J52">
        <v>146</v>
      </c>
    </row>
    <row r="53" spans="1:10">
      <c r="A53" t="s">
        <v>230</v>
      </c>
      <c r="B53">
        <v>2009</v>
      </c>
      <c r="C53">
        <v>11.451180000000001</v>
      </c>
      <c r="D53">
        <v>12.98808</v>
      </c>
      <c r="E53">
        <v>8.0116960000000006</v>
      </c>
      <c r="F53">
        <v>12.625529999999999</v>
      </c>
      <c r="G53">
        <v>0.13757320000000001</v>
      </c>
      <c r="H53">
        <v>6.6222199999999995E-2</v>
      </c>
      <c r="I53">
        <v>2642</v>
      </c>
      <c r="J53">
        <v>138</v>
      </c>
    </row>
    <row r="54" spans="1:10">
      <c r="A54" t="s">
        <v>230</v>
      </c>
      <c r="B54">
        <v>2010</v>
      </c>
      <c r="C54">
        <v>11.49905</v>
      </c>
      <c r="D54">
        <v>13.04209</v>
      </c>
      <c r="E54">
        <v>8.7002079999999999</v>
      </c>
      <c r="F54">
        <v>12.654489999999999</v>
      </c>
      <c r="G54">
        <v>0.185442</v>
      </c>
      <c r="H54">
        <v>0.1202307</v>
      </c>
      <c r="I54">
        <v>3001</v>
      </c>
      <c r="J54">
        <v>157</v>
      </c>
    </row>
    <row r="55" spans="1:10">
      <c r="A55" t="s">
        <v>230</v>
      </c>
      <c r="B55">
        <v>2011</v>
      </c>
      <c r="C55">
        <v>11.53532</v>
      </c>
      <c r="D55">
        <v>13.03683</v>
      </c>
      <c r="E55">
        <v>8.5417430000000003</v>
      </c>
      <c r="F55">
        <v>12.69801</v>
      </c>
      <c r="G55">
        <v>0.22171689999999999</v>
      </c>
      <c r="H55">
        <v>0.11496729999999999</v>
      </c>
      <c r="I55">
        <v>2818</v>
      </c>
      <c r="J55">
        <v>150</v>
      </c>
    </row>
    <row r="56" spans="1:10">
      <c r="A56" t="s">
        <v>230</v>
      </c>
      <c r="B56">
        <v>2012</v>
      </c>
      <c r="C56">
        <v>11.55139</v>
      </c>
      <c r="D56">
        <v>13.00581</v>
      </c>
      <c r="E56">
        <v>8.3173750000000002</v>
      </c>
      <c r="F56">
        <v>12.69974</v>
      </c>
      <c r="G56">
        <v>0.23778630000000001</v>
      </c>
      <c r="H56">
        <v>8.39453E-2</v>
      </c>
      <c r="I56">
        <v>2721</v>
      </c>
      <c r="J56">
        <v>143</v>
      </c>
    </row>
    <row r="57" spans="1:10">
      <c r="A57" t="s">
        <v>230</v>
      </c>
      <c r="B57">
        <v>2013</v>
      </c>
      <c r="C57">
        <v>11.569839999999999</v>
      </c>
      <c r="D57">
        <v>13.1188</v>
      </c>
      <c r="E57">
        <v>6.6850160000000001</v>
      </c>
      <c r="F57">
        <v>12.76693</v>
      </c>
      <c r="G57">
        <v>0.25623990000000002</v>
      </c>
      <c r="H57">
        <v>0.19694420000000001</v>
      </c>
      <c r="I57">
        <v>3308</v>
      </c>
      <c r="J57">
        <v>174</v>
      </c>
    </row>
    <row r="58" spans="1:10">
      <c r="A58" t="s">
        <v>230</v>
      </c>
      <c r="B58">
        <v>2014</v>
      </c>
      <c r="C58">
        <v>11.5977</v>
      </c>
      <c r="D58">
        <v>13.161339999999999</v>
      </c>
      <c r="E58">
        <v>7.7120800000000003</v>
      </c>
      <c r="F58">
        <v>12.817629999999999</v>
      </c>
      <c r="G58">
        <v>0.28409669999999998</v>
      </c>
      <c r="H58">
        <v>0.2394762</v>
      </c>
      <c r="I58">
        <v>3604</v>
      </c>
      <c r="J58">
        <v>190</v>
      </c>
    </row>
    <row r="59" spans="1:10">
      <c r="A59" t="s">
        <v>230</v>
      </c>
      <c r="B59">
        <v>2015</v>
      </c>
      <c r="C59">
        <v>11.607390000000001</v>
      </c>
      <c r="D59">
        <v>13.17112</v>
      </c>
      <c r="E59">
        <v>7.9641630000000001</v>
      </c>
      <c r="F59">
        <v>12.794639999999999</v>
      </c>
      <c r="G59">
        <v>0.29378409999999999</v>
      </c>
      <c r="H59">
        <v>0.24926380000000001</v>
      </c>
      <c r="I59">
        <v>3359</v>
      </c>
      <c r="J59">
        <v>176</v>
      </c>
    </row>
    <row r="60" spans="1:10">
      <c r="A60" t="s">
        <v>231</v>
      </c>
      <c r="B60">
        <v>2003</v>
      </c>
      <c r="C60">
        <v>10.68684</v>
      </c>
      <c r="D60">
        <v>11.90874</v>
      </c>
      <c r="E60">
        <v>8.1600629999999992</v>
      </c>
      <c r="F60">
        <v>11.61675</v>
      </c>
      <c r="G60">
        <v>0</v>
      </c>
      <c r="H60">
        <v>0</v>
      </c>
      <c r="I60">
        <v>25850</v>
      </c>
      <c r="J60">
        <v>1360</v>
      </c>
    </row>
    <row r="61" spans="1:10">
      <c r="A61" t="s">
        <v>231</v>
      </c>
      <c r="B61">
        <v>2004</v>
      </c>
      <c r="C61">
        <v>10.68379</v>
      </c>
      <c r="D61">
        <v>11.91398</v>
      </c>
      <c r="E61">
        <v>8.4352610000000006</v>
      </c>
      <c r="F61">
        <v>11.618220000000001</v>
      </c>
      <c r="G61">
        <v>-3.0536999999999999E-3</v>
      </c>
      <c r="H61">
        <v>5.2385000000000001E-3</v>
      </c>
      <c r="I61">
        <v>26042</v>
      </c>
      <c r="J61">
        <v>1372</v>
      </c>
    </row>
    <row r="62" spans="1:10">
      <c r="A62" t="s">
        <v>231</v>
      </c>
      <c r="B62">
        <v>2005</v>
      </c>
      <c r="C62">
        <v>10.68838</v>
      </c>
      <c r="D62">
        <v>11.927630000000001</v>
      </c>
      <c r="E62">
        <v>7.822584</v>
      </c>
      <c r="F62">
        <v>11.667479999999999</v>
      </c>
      <c r="G62">
        <v>1.5410999999999999E-3</v>
      </c>
      <c r="H62">
        <v>1.8888499999999999E-2</v>
      </c>
      <c r="I62">
        <v>25122</v>
      </c>
      <c r="J62">
        <v>1322</v>
      </c>
    </row>
    <row r="63" spans="1:10">
      <c r="A63" t="s">
        <v>231</v>
      </c>
      <c r="B63">
        <v>2006</v>
      </c>
      <c r="C63">
        <v>10.705550000000001</v>
      </c>
      <c r="D63">
        <v>11.970420000000001</v>
      </c>
      <c r="E63">
        <v>8.5202259999999992</v>
      </c>
      <c r="F63">
        <v>11.685779999999999</v>
      </c>
      <c r="G63">
        <v>1.8706299999999999E-2</v>
      </c>
      <c r="H63">
        <v>6.1681699999999999E-2</v>
      </c>
      <c r="I63">
        <v>22025</v>
      </c>
      <c r="J63">
        <v>1160</v>
      </c>
    </row>
    <row r="64" spans="1:10">
      <c r="A64" t="s">
        <v>231</v>
      </c>
      <c r="B64">
        <v>2007</v>
      </c>
      <c r="C64">
        <v>10.712160000000001</v>
      </c>
      <c r="D64">
        <v>11.98922</v>
      </c>
      <c r="E64">
        <v>8.4926429999999993</v>
      </c>
      <c r="F64">
        <v>11.653589999999999</v>
      </c>
      <c r="G64">
        <v>2.53134E-2</v>
      </c>
      <c r="H64">
        <v>8.04787E-2</v>
      </c>
      <c r="I64">
        <v>20940</v>
      </c>
      <c r="J64">
        <v>1102</v>
      </c>
    </row>
    <row r="65" spans="1:10">
      <c r="A65" t="s">
        <v>231</v>
      </c>
      <c r="B65">
        <v>2008</v>
      </c>
      <c r="C65">
        <v>10.68412</v>
      </c>
      <c r="D65">
        <v>11.90602</v>
      </c>
      <c r="E65">
        <v>7.9161809999999999</v>
      </c>
      <c r="F65">
        <v>11.60947</v>
      </c>
      <c r="G65">
        <v>-2.7246000000000002E-3</v>
      </c>
      <c r="H65">
        <v>-2.7227000000000002E-3</v>
      </c>
      <c r="I65">
        <v>18132</v>
      </c>
      <c r="J65">
        <v>956</v>
      </c>
    </row>
    <row r="66" spans="1:10">
      <c r="A66" t="s">
        <v>231</v>
      </c>
      <c r="B66">
        <v>2009</v>
      </c>
      <c r="C66">
        <v>10.654450000000001</v>
      </c>
      <c r="D66">
        <v>11.914630000000001</v>
      </c>
      <c r="E66">
        <v>7.601966</v>
      </c>
      <c r="F66">
        <v>11.617699999999999</v>
      </c>
      <c r="G66">
        <v>-3.2391499999999997E-2</v>
      </c>
      <c r="H66">
        <v>5.8888999999999999E-3</v>
      </c>
      <c r="I66">
        <v>18082</v>
      </c>
      <c r="J66">
        <v>951</v>
      </c>
    </row>
    <row r="67" spans="1:10">
      <c r="A67" t="s">
        <v>231</v>
      </c>
      <c r="B67">
        <v>2010</v>
      </c>
      <c r="C67">
        <v>10.68666</v>
      </c>
      <c r="D67">
        <v>11.98615</v>
      </c>
      <c r="E67">
        <v>7.7312779999999997</v>
      </c>
      <c r="F67">
        <v>11.647779999999999</v>
      </c>
      <c r="G67">
        <v>-1.8220000000000001E-4</v>
      </c>
      <c r="H67">
        <v>7.7410699999999999E-2</v>
      </c>
      <c r="I67">
        <v>19029</v>
      </c>
      <c r="J67">
        <v>1000</v>
      </c>
    </row>
    <row r="68" spans="1:10">
      <c r="A68" t="s">
        <v>231</v>
      </c>
      <c r="B68">
        <v>2011</v>
      </c>
      <c r="C68">
        <v>10.72794</v>
      </c>
      <c r="D68">
        <v>12.05837</v>
      </c>
      <c r="E68">
        <v>7.6766110000000003</v>
      </c>
      <c r="F68">
        <v>11.757070000000001</v>
      </c>
      <c r="G68">
        <v>4.1098599999999999E-2</v>
      </c>
      <c r="H68">
        <v>0.1496267</v>
      </c>
      <c r="I68">
        <v>17266</v>
      </c>
      <c r="J68">
        <v>907</v>
      </c>
    </row>
    <row r="69" spans="1:10">
      <c r="A69" t="s">
        <v>231</v>
      </c>
      <c r="B69">
        <v>2012</v>
      </c>
      <c r="C69">
        <v>10.69468</v>
      </c>
      <c r="D69">
        <v>11.968209999999999</v>
      </c>
      <c r="E69">
        <v>7.4624199999999998</v>
      </c>
      <c r="F69">
        <v>11.670999999999999</v>
      </c>
      <c r="G69">
        <v>7.8420999999999994E-3</v>
      </c>
      <c r="H69">
        <v>5.9462500000000001E-2</v>
      </c>
      <c r="I69">
        <v>15547</v>
      </c>
      <c r="J69">
        <v>821</v>
      </c>
    </row>
    <row r="70" spans="1:10">
      <c r="A70" t="s">
        <v>231</v>
      </c>
      <c r="B70">
        <v>2013</v>
      </c>
      <c r="C70">
        <v>10.711510000000001</v>
      </c>
      <c r="D70">
        <v>12.02863</v>
      </c>
      <c r="E70">
        <v>7.3728949999999998</v>
      </c>
      <c r="F70">
        <v>11.70238</v>
      </c>
      <c r="G70">
        <v>2.4665800000000002E-2</v>
      </c>
      <c r="H70">
        <v>0.1198912</v>
      </c>
      <c r="I70">
        <v>17499</v>
      </c>
      <c r="J70">
        <v>924</v>
      </c>
    </row>
    <row r="71" spans="1:10">
      <c r="A71" t="s">
        <v>231</v>
      </c>
      <c r="B71">
        <v>2014</v>
      </c>
      <c r="C71">
        <v>10.71402</v>
      </c>
      <c r="D71">
        <v>12.06649</v>
      </c>
      <c r="E71">
        <v>7.4006249999999998</v>
      </c>
      <c r="F71">
        <v>11.760210000000001</v>
      </c>
      <c r="G71">
        <v>2.7180699999999999E-2</v>
      </c>
      <c r="H71">
        <v>0.15774820000000001</v>
      </c>
      <c r="I71">
        <v>20604</v>
      </c>
      <c r="J71">
        <v>1085</v>
      </c>
    </row>
    <row r="72" spans="1:10">
      <c r="A72" t="s">
        <v>231</v>
      </c>
      <c r="B72">
        <v>2015</v>
      </c>
      <c r="C72">
        <v>10.734030000000001</v>
      </c>
      <c r="D72">
        <v>12.08595</v>
      </c>
      <c r="E72">
        <v>8.1991150000000008</v>
      </c>
      <c r="F72">
        <v>11.79128</v>
      </c>
      <c r="G72">
        <v>4.7187800000000002E-2</v>
      </c>
      <c r="H72">
        <v>0.1772051</v>
      </c>
      <c r="I72">
        <v>19295</v>
      </c>
      <c r="J72">
        <v>1017</v>
      </c>
    </row>
    <row r="73" spans="1:10">
      <c r="A73" t="s">
        <v>233</v>
      </c>
      <c r="B73">
        <v>2003</v>
      </c>
      <c r="C73">
        <v>10.859109999999999</v>
      </c>
      <c r="D73">
        <v>12.05006</v>
      </c>
      <c r="E73">
        <v>7.7969140000000001</v>
      </c>
      <c r="F73">
        <v>11.781330000000001</v>
      </c>
      <c r="G73">
        <v>0</v>
      </c>
      <c r="H73">
        <v>0</v>
      </c>
      <c r="I73">
        <v>11735</v>
      </c>
      <c r="J73">
        <v>617</v>
      </c>
    </row>
    <row r="74" spans="1:10">
      <c r="A74" t="s">
        <v>233</v>
      </c>
      <c r="B74">
        <v>2004</v>
      </c>
      <c r="C74">
        <v>10.90809</v>
      </c>
      <c r="D74">
        <v>12.10899</v>
      </c>
      <c r="E74">
        <v>8.7947819999999997</v>
      </c>
      <c r="F74">
        <v>11.827640000000001</v>
      </c>
      <c r="G74">
        <v>4.8980700000000002E-2</v>
      </c>
      <c r="H74">
        <v>5.8925600000000002E-2</v>
      </c>
      <c r="I74">
        <v>11465</v>
      </c>
      <c r="J74">
        <v>604</v>
      </c>
    </row>
    <row r="75" spans="1:10">
      <c r="A75" t="s">
        <v>233</v>
      </c>
      <c r="B75">
        <v>2005</v>
      </c>
      <c r="C75">
        <v>10.954420000000001</v>
      </c>
      <c r="D75">
        <v>12.15498</v>
      </c>
      <c r="E75">
        <v>8.8658640000000002</v>
      </c>
      <c r="F75">
        <v>11.85543</v>
      </c>
      <c r="G75">
        <v>9.5315899999999995E-2</v>
      </c>
      <c r="H75">
        <v>0.1049128</v>
      </c>
      <c r="I75">
        <v>10672</v>
      </c>
      <c r="J75">
        <v>560</v>
      </c>
    </row>
    <row r="76" spans="1:10">
      <c r="A76" t="s">
        <v>233</v>
      </c>
      <c r="B76">
        <v>2006</v>
      </c>
      <c r="C76">
        <v>11.028230000000001</v>
      </c>
      <c r="D76">
        <v>12.256030000000001</v>
      </c>
      <c r="E76">
        <v>9.2957359999999998</v>
      </c>
      <c r="F76">
        <v>11.93943</v>
      </c>
      <c r="G76">
        <v>0.16912650000000001</v>
      </c>
      <c r="H76">
        <v>0.20596790000000001</v>
      </c>
      <c r="I76">
        <v>9497</v>
      </c>
      <c r="J76">
        <v>500</v>
      </c>
    </row>
    <row r="77" spans="1:10">
      <c r="A77" t="s">
        <v>233</v>
      </c>
      <c r="B77">
        <v>2007</v>
      </c>
      <c r="C77">
        <v>11.05331</v>
      </c>
      <c r="D77">
        <v>12.255129999999999</v>
      </c>
      <c r="E77">
        <v>9.0717990000000004</v>
      </c>
      <c r="F77">
        <v>11.98127</v>
      </c>
      <c r="G77">
        <v>0.1942034</v>
      </c>
      <c r="H77">
        <v>0.20506759999999999</v>
      </c>
      <c r="I77">
        <v>9045</v>
      </c>
      <c r="J77">
        <v>476</v>
      </c>
    </row>
    <row r="78" spans="1:10">
      <c r="A78" t="s">
        <v>233</v>
      </c>
      <c r="B78">
        <v>2008</v>
      </c>
      <c r="C78">
        <v>11.04504</v>
      </c>
      <c r="D78">
        <v>12.23039</v>
      </c>
      <c r="E78">
        <v>9.4336800000000007</v>
      </c>
      <c r="F78">
        <v>11.939109999999999</v>
      </c>
      <c r="G78">
        <v>0.18593029999999999</v>
      </c>
      <c r="H78">
        <v>0.1803217</v>
      </c>
      <c r="I78">
        <v>7429</v>
      </c>
      <c r="J78">
        <v>391</v>
      </c>
    </row>
    <row r="79" spans="1:10">
      <c r="A79" t="s">
        <v>233</v>
      </c>
      <c r="B79">
        <v>2009</v>
      </c>
      <c r="C79">
        <v>10.984529999999999</v>
      </c>
      <c r="D79">
        <v>12.225379999999999</v>
      </c>
      <c r="E79">
        <v>8.5148229999999998</v>
      </c>
      <c r="F79">
        <v>11.947990000000001</v>
      </c>
      <c r="G79">
        <v>0.12541869999999999</v>
      </c>
      <c r="H79">
        <v>0.1753178</v>
      </c>
      <c r="I79">
        <v>6809</v>
      </c>
      <c r="J79">
        <v>359</v>
      </c>
    </row>
    <row r="80" spans="1:10">
      <c r="A80" t="s">
        <v>233</v>
      </c>
      <c r="B80">
        <v>2010</v>
      </c>
      <c r="C80">
        <v>11.07695</v>
      </c>
      <c r="D80">
        <v>12.326790000000001</v>
      </c>
      <c r="E80">
        <v>8.9916820000000008</v>
      </c>
      <c r="F80">
        <v>12.02488</v>
      </c>
      <c r="G80">
        <v>0.21783730000000001</v>
      </c>
      <c r="H80">
        <v>0.27672390000000002</v>
      </c>
      <c r="I80">
        <v>7021</v>
      </c>
      <c r="J80">
        <v>372</v>
      </c>
    </row>
    <row r="81" spans="1:10">
      <c r="A81" t="s">
        <v>233</v>
      </c>
      <c r="B81">
        <v>2011</v>
      </c>
      <c r="C81">
        <v>11.112259999999999</v>
      </c>
      <c r="D81">
        <v>12.308540000000001</v>
      </c>
      <c r="E81">
        <v>9.1569149999999997</v>
      </c>
      <c r="F81">
        <v>12.038600000000001</v>
      </c>
      <c r="G81">
        <v>0.25314999999999999</v>
      </c>
      <c r="H81">
        <v>0.25847150000000002</v>
      </c>
      <c r="I81">
        <v>6079</v>
      </c>
      <c r="J81">
        <v>319</v>
      </c>
    </row>
    <row r="82" spans="1:10">
      <c r="A82" t="s">
        <v>233</v>
      </c>
      <c r="B82">
        <v>2012</v>
      </c>
      <c r="C82">
        <v>11.10365</v>
      </c>
      <c r="D82">
        <v>12.304790000000001</v>
      </c>
      <c r="E82">
        <v>9.1386810000000001</v>
      </c>
      <c r="F82">
        <v>12.03509</v>
      </c>
      <c r="G82">
        <v>0.24453829999999999</v>
      </c>
      <c r="H82">
        <v>0.25472159999999999</v>
      </c>
      <c r="I82">
        <v>5553</v>
      </c>
      <c r="J82">
        <v>292</v>
      </c>
    </row>
    <row r="83" spans="1:10">
      <c r="A83" t="s">
        <v>233</v>
      </c>
      <c r="B83">
        <v>2013</v>
      </c>
      <c r="C83">
        <v>11.143560000000001</v>
      </c>
      <c r="D83">
        <v>12.3436</v>
      </c>
      <c r="E83">
        <v>9.0773860000000006</v>
      </c>
      <c r="F83">
        <v>12.08511</v>
      </c>
      <c r="G83">
        <v>0.28445340000000002</v>
      </c>
      <c r="H83">
        <v>0.2935352</v>
      </c>
      <c r="I83">
        <v>6053</v>
      </c>
      <c r="J83">
        <v>317</v>
      </c>
    </row>
    <row r="84" spans="1:10">
      <c r="A84" t="s">
        <v>233</v>
      </c>
      <c r="B84">
        <v>2014</v>
      </c>
      <c r="C84">
        <v>11.150740000000001</v>
      </c>
      <c r="D84">
        <v>12.38358</v>
      </c>
      <c r="E84">
        <v>8.9520520000000001</v>
      </c>
      <c r="F84">
        <v>12.09979</v>
      </c>
      <c r="G84">
        <v>0.29163169999999999</v>
      </c>
      <c r="H84">
        <v>0.33352090000000001</v>
      </c>
      <c r="I84">
        <v>7323</v>
      </c>
      <c r="J84">
        <v>385</v>
      </c>
    </row>
    <row r="85" spans="1:10">
      <c r="A85" t="s">
        <v>233</v>
      </c>
      <c r="B85">
        <v>2015</v>
      </c>
      <c r="C85">
        <v>11.164429999999999</v>
      </c>
      <c r="D85">
        <v>12.420949999999999</v>
      </c>
      <c r="E85">
        <v>9.0553089999999994</v>
      </c>
      <c r="F85">
        <v>12.125209999999999</v>
      </c>
      <c r="G85">
        <v>0.3053246</v>
      </c>
      <c r="H85">
        <v>0.37089060000000001</v>
      </c>
      <c r="I85">
        <v>6779</v>
      </c>
      <c r="J85">
        <v>359</v>
      </c>
    </row>
  </sheetData>
  <mergeCells count="2">
    <mergeCell ref="L1:S1"/>
    <mergeCell ref="U1:AB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tabColor rgb="FF92D050"/>
  </sheetPr>
  <dimension ref="A1:U50"/>
  <sheetViews>
    <sheetView topLeftCell="J13" zoomScale="85" zoomScaleNormal="85" workbookViewId="0">
      <selection activeCell="P24" sqref="P24"/>
    </sheetView>
  </sheetViews>
  <sheetFormatPr baseColWidth="10" defaultColWidth="10.28515625" defaultRowHeight="15"/>
  <cols>
    <col min="1" max="1" width="10.28515625" customWidth="1"/>
  </cols>
  <sheetData>
    <row r="1" spans="1:21">
      <c r="A1" s="189" t="s">
        <v>236</v>
      </c>
      <c r="D1" s="190" t="s">
        <v>237</v>
      </c>
      <c r="E1" s="40"/>
      <c r="G1" s="189" t="s">
        <v>238</v>
      </c>
      <c r="J1" s="189" t="s">
        <v>239</v>
      </c>
      <c r="M1" s="190" t="s">
        <v>240</v>
      </c>
      <c r="N1" s="40"/>
    </row>
    <row r="3" spans="1:21">
      <c r="A3" s="191" t="s">
        <v>242</v>
      </c>
      <c r="B3" t="s">
        <v>246</v>
      </c>
      <c r="D3" s="192" t="s">
        <v>243</v>
      </c>
      <c r="E3" s="192" t="s">
        <v>430</v>
      </c>
      <c r="G3" s="191" t="s">
        <v>242</v>
      </c>
      <c r="H3" t="s">
        <v>246</v>
      </c>
      <c r="J3" s="191" t="s">
        <v>243</v>
      </c>
      <c r="K3" s="191" t="s">
        <v>434</v>
      </c>
      <c r="M3" s="192" t="s">
        <v>243</v>
      </c>
      <c r="N3" s="192" t="s">
        <v>244</v>
      </c>
    </row>
    <row r="4" spans="1:21">
      <c r="A4" s="191" t="s">
        <v>245</v>
      </c>
      <c r="B4" t="s">
        <v>429</v>
      </c>
      <c r="D4" s="192" t="s">
        <v>242</v>
      </c>
      <c r="E4" s="192" t="s">
        <v>431</v>
      </c>
      <c r="G4" s="191" t="s">
        <v>245</v>
      </c>
      <c r="H4" s="192" t="s">
        <v>432</v>
      </c>
      <c r="J4" s="191" t="s">
        <v>242</v>
      </c>
      <c r="K4" s="294" t="s">
        <v>246</v>
      </c>
      <c r="M4" s="192" t="s">
        <v>242</v>
      </c>
      <c r="N4" s="192" t="s">
        <v>246</v>
      </c>
    </row>
    <row r="5" spans="1:21">
      <c r="D5" s="192" t="s">
        <v>245</v>
      </c>
      <c r="E5" s="192" t="s">
        <v>432</v>
      </c>
      <c r="G5" s="191" t="s">
        <v>243</v>
      </c>
      <c r="H5" s="191" t="s">
        <v>433</v>
      </c>
      <c r="J5" s="191" t="s">
        <v>245</v>
      </c>
      <c r="K5" s="192" t="s">
        <v>432</v>
      </c>
      <c r="M5" s="192" t="s">
        <v>245</v>
      </c>
      <c r="N5" s="192" t="s">
        <v>432</v>
      </c>
    </row>
    <row r="6" spans="1:21">
      <c r="A6" s="193" t="s">
        <v>247</v>
      </c>
      <c r="B6" s="193" t="s">
        <v>50</v>
      </c>
    </row>
    <row r="7" spans="1:21">
      <c r="A7" s="193" t="s">
        <v>248</v>
      </c>
      <c r="B7" s="194">
        <v>20</v>
      </c>
      <c r="D7" s="195" t="s">
        <v>247</v>
      </c>
      <c r="E7" s="195" t="s">
        <v>50</v>
      </c>
      <c r="G7" s="193" t="s">
        <v>247</v>
      </c>
      <c r="H7" s="193" t="s">
        <v>50</v>
      </c>
      <c r="J7" s="193" t="s">
        <v>247</v>
      </c>
      <c r="K7" s="193" t="s">
        <v>49</v>
      </c>
      <c r="M7" s="195" t="s">
        <v>247</v>
      </c>
      <c r="N7" s="195" t="s">
        <v>49</v>
      </c>
    </row>
    <row r="8" spans="1:21">
      <c r="A8" s="193" t="s">
        <v>249</v>
      </c>
      <c r="B8" s="194">
        <v>20</v>
      </c>
      <c r="D8" s="195" t="s">
        <v>248</v>
      </c>
      <c r="E8" s="196">
        <v>77</v>
      </c>
      <c r="G8" s="193" t="s">
        <v>248</v>
      </c>
      <c r="H8" s="194">
        <v>26</v>
      </c>
      <c r="J8" s="193" t="s">
        <v>248</v>
      </c>
      <c r="K8" s="194">
        <v>34</v>
      </c>
      <c r="M8" s="195" t="s">
        <v>250</v>
      </c>
      <c r="N8" s="196">
        <v>33</v>
      </c>
    </row>
    <row r="9" spans="1:21">
      <c r="A9" s="193" t="s">
        <v>251</v>
      </c>
      <c r="B9" s="194">
        <v>20</v>
      </c>
      <c r="D9" s="195" t="s">
        <v>249</v>
      </c>
      <c r="E9" s="196">
        <v>77</v>
      </c>
      <c r="G9" s="193" t="s">
        <v>249</v>
      </c>
      <c r="H9" s="194">
        <v>26</v>
      </c>
      <c r="J9" s="193" t="s">
        <v>249</v>
      </c>
      <c r="K9" s="194">
        <v>34</v>
      </c>
      <c r="M9" s="195" t="s">
        <v>252</v>
      </c>
      <c r="N9" s="196">
        <v>33</v>
      </c>
      <c r="P9" s="22"/>
      <c r="Q9" s="296" t="s">
        <v>435</v>
      </c>
      <c r="R9" s="296" t="s">
        <v>436</v>
      </c>
      <c r="S9" s="296" t="s">
        <v>437</v>
      </c>
      <c r="T9" s="296" t="s">
        <v>438</v>
      </c>
      <c r="U9" s="296" t="s">
        <v>439</v>
      </c>
    </row>
    <row r="10" spans="1:21">
      <c r="A10" s="193" t="s">
        <v>253</v>
      </c>
      <c r="B10" s="194">
        <v>19</v>
      </c>
      <c r="D10" s="195" t="s">
        <v>254</v>
      </c>
      <c r="E10" s="197" t="s">
        <v>255</v>
      </c>
      <c r="G10" s="193" t="s">
        <v>251</v>
      </c>
      <c r="H10" s="194">
        <v>29</v>
      </c>
      <c r="J10" s="193" t="s">
        <v>254</v>
      </c>
      <c r="K10" s="198" t="s">
        <v>255</v>
      </c>
      <c r="M10" s="195" t="s">
        <v>256</v>
      </c>
      <c r="N10" s="197" t="s">
        <v>255</v>
      </c>
      <c r="P10" s="301" t="s">
        <v>53</v>
      </c>
      <c r="Q10" s="199">
        <f>E22</f>
        <v>69</v>
      </c>
      <c r="R10" s="199">
        <f>H21</f>
        <v>19</v>
      </c>
      <c r="S10" s="199">
        <f>K22</f>
        <v>38</v>
      </c>
      <c r="T10" s="199">
        <f>B20</f>
        <v>17</v>
      </c>
      <c r="U10" s="199">
        <f>N22</f>
        <v>28</v>
      </c>
    </row>
    <row r="11" spans="1:21">
      <c r="A11" s="193" t="s">
        <v>127</v>
      </c>
      <c r="B11" s="194">
        <v>28</v>
      </c>
      <c r="D11" s="195" t="s">
        <v>251</v>
      </c>
      <c r="E11" s="196">
        <v>80</v>
      </c>
      <c r="G11" s="193" t="s">
        <v>253</v>
      </c>
      <c r="H11" s="194">
        <v>25</v>
      </c>
      <c r="J11" s="193" t="s">
        <v>251</v>
      </c>
      <c r="K11" s="194">
        <v>36</v>
      </c>
      <c r="M11" s="195" t="s">
        <v>257</v>
      </c>
      <c r="N11" s="196">
        <v>37</v>
      </c>
      <c r="P11" s="301" t="s">
        <v>413</v>
      </c>
      <c r="Q11" s="199">
        <f>E8</f>
        <v>77</v>
      </c>
      <c r="R11" s="199">
        <f>H8</f>
        <v>26</v>
      </c>
      <c r="S11" s="199">
        <f>K8</f>
        <v>34</v>
      </c>
      <c r="T11" s="199">
        <f>B7</f>
        <v>20</v>
      </c>
      <c r="U11" s="199">
        <f>N8</f>
        <v>33</v>
      </c>
    </row>
    <row r="12" spans="1:21">
      <c r="A12" s="193" t="s">
        <v>258</v>
      </c>
      <c r="B12" s="194">
        <v>20</v>
      </c>
      <c r="D12" s="195" t="s">
        <v>253</v>
      </c>
      <c r="E12" s="196">
        <v>79</v>
      </c>
      <c r="G12" s="193" t="s">
        <v>127</v>
      </c>
      <c r="H12" s="194">
        <v>40</v>
      </c>
      <c r="J12" s="193" t="s">
        <v>253</v>
      </c>
      <c r="K12" s="194">
        <v>39</v>
      </c>
      <c r="M12" s="195" t="s">
        <v>259</v>
      </c>
      <c r="N12" s="196">
        <v>37</v>
      </c>
      <c r="P12" s="301" t="s">
        <v>444</v>
      </c>
      <c r="Q12" s="199">
        <f>MAX(E8:E47)</f>
        <v>96</v>
      </c>
      <c r="R12" s="199">
        <f>MAX(H8:H46)</f>
        <v>65</v>
      </c>
      <c r="S12" s="199">
        <f>MAX(K8:K46)</f>
        <v>54</v>
      </c>
      <c r="T12" s="199">
        <f>MAX(B7:B45)</f>
        <v>32</v>
      </c>
      <c r="U12" s="199">
        <f>MAX(N8:N46)</f>
        <v>47</v>
      </c>
    </row>
    <row r="13" spans="1:21">
      <c r="A13" s="193" t="s">
        <v>260</v>
      </c>
      <c r="B13" s="194">
        <v>19</v>
      </c>
      <c r="D13" s="195" t="s">
        <v>127</v>
      </c>
      <c r="E13" s="196">
        <v>84</v>
      </c>
      <c r="G13" s="193" t="s">
        <v>258</v>
      </c>
      <c r="H13" s="194">
        <v>8</v>
      </c>
      <c r="J13" s="193" t="s">
        <v>127</v>
      </c>
      <c r="K13" s="194">
        <v>54</v>
      </c>
      <c r="M13" s="195" t="s">
        <v>261</v>
      </c>
      <c r="N13" s="196">
        <v>43</v>
      </c>
      <c r="P13" s="22"/>
      <c r="Q13" s="297" t="s">
        <v>104</v>
      </c>
      <c r="R13" s="297" t="s">
        <v>104</v>
      </c>
      <c r="S13" s="297" t="s">
        <v>261</v>
      </c>
      <c r="T13" s="297" t="s">
        <v>106</v>
      </c>
      <c r="U13" s="297" t="s">
        <v>105</v>
      </c>
    </row>
    <row r="14" spans="1:21">
      <c r="A14" s="193" t="s">
        <v>128</v>
      </c>
      <c r="B14" s="194">
        <v>28</v>
      </c>
      <c r="D14" s="195" t="s">
        <v>258</v>
      </c>
      <c r="E14" s="196">
        <v>51</v>
      </c>
      <c r="G14" s="193" t="s">
        <v>260</v>
      </c>
      <c r="H14" s="194">
        <v>26</v>
      </c>
      <c r="J14" s="193" t="s">
        <v>258</v>
      </c>
      <c r="K14" s="194">
        <v>23</v>
      </c>
      <c r="M14" s="195" t="s">
        <v>262</v>
      </c>
      <c r="N14" s="196">
        <v>19</v>
      </c>
    </row>
    <row r="15" spans="1:21">
      <c r="A15" s="193" t="s">
        <v>263</v>
      </c>
      <c r="B15" s="194">
        <v>20</v>
      </c>
      <c r="D15" s="195" t="s">
        <v>260</v>
      </c>
      <c r="E15" s="196">
        <v>83</v>
      </c>
      <c r="G15" s="193" t="s">
        <v>128</v>
      </c>
      <c r="H15" s="194">
        <v>56</v>
      </c>
      <c r="J15" s="193" t="s">
        <v>260</v>
      </c>
      <c r="K15" s="194">
        <v>28</v>
      </c>
      <c r="M15" s="195" t="s">
        <v>264</v>
      </c>
      <c r="N15" s="196">
        <v>19</v>
      </c>
    </row>
    <row r="16" spans="1:21">
      <c r="A16" s="193" t="s">
        <v>129</v>
      </c>
      <c r="B16" s="194">
        <v>13</v>
      </c>
      <c r="D16" s="195" t="s">
        <v>128</v>
      </c>
      <c r="E16" s="196">
        <v>96</v>
      </c>
      <c r="G16" s="193" t="s">
        <v>263</v>
      </c>
      <c r="H16" s="194">
        <v>22</v>
      </c>
      <c r="J16" s="193" t="s">
        <v>128</v>
      </c>
      <c r="K16" s="194">
        <v>40</v>
      </c>
      <c r="M16" s="195" t="s">
        <v>102</v>
      </c>
      <c r="N16" s="196">
        <v>36</v>
      </c>
    </row>
    <row r="17" spans="1:17">
      <c r="A17" s="193" t="s">
        <v>134</v>
      </c>
      <c r="B17" s="194">
        <v>32</v>
      </c>
      <c r="D17" s="195" t="s">
        <v>263</v>
      </c>
      <c r="E17" s="196">
        <v>87</v>
      </c>
      <c r="G17" s="193" t="s">
        <v>129</v>
      </c>
      <c r="H17" s="194">
        <v>34</v>
      </c>
      <c r="J17" s="193" t="s">
        <v>263</v>
      </c>
      <c r="K17" s="194">
        <v>38</v>
      </c>
      <c r="M17" s="195" t="s">
        <v>265</v>
      </c>
      <c r="N17" s="196">
        <v>47</v>
      </c>
    </row>
    <row r="18" spans="1:17">
      <c r="A18" s="193" t="s">
        <v>131</v>
      </c>
      <c r="B18" s="194">
        <v>22</v>
      </c>
      <c r="D18" s="195" t="s">
        <v>129</v>
      </c>
      <c r="E18" s="196">
        <v>78</v>
      </c>
      <c r="G18" s="193" t="s">
        <v>134</v>
      </c>
      <c r="H18" s="194">
        <v>45</v>
      </c>
      <c r="J18" s="193" t="s">
        <v>129</v>
      </c>
      <c r="K18" s="194">
        <v>28</v>
      </c>
      <c r="M18" s="195" t="s">
        <v>103</v>
      </c>
      <c r="N18" s="196">
        <v>24</v>
      </c>
    </row>
    <row r="19" spans="1:17">
      <c r="A19" s="193" t="s">
        <v>58</v>
      </c>
      <c r="B19" s="194">
        <v>18</v>
      </c>
      <c r="D19" s="195" t="s">
        <v>134</v>
      </c>
      <c r="E19" s="196">
        <v>79</v>
      </c>
      <c r="G19" s="193" t="s">
        <v>131</v>
      </c>
      <c r="H19" s="194">
        <v>13</v>
      </c>
      <c r="J19" s="193" t="s">
        <v>134</v>
      </c>
      <c r="K19" s="194">
        <v>28</v>
      </c>
      <c r="M19" s="195" t="s">
        <v>106</v>
      </c>
      <c r="N19" s="196">
        <v>33</v>
      </c>
    </row>
    <row r="20" spans="1:17">
      <c r="A20" s="193" t="s">
        <v>53</v>
      </c>
      <c r="B20" s="194">
        <v>17</v>
      </c>
      <c r="D20" s="195" t="s">
        <v>131</v>
      </c>
      <c r="E20" s="196">
        <v>65</v>
      </c>
      <c r="G20" s="193" t="s">
        <v>58</v>
      </c>
      <c r="H20" s="194">
        <v>22</v>
      </c>
      <c r="J20" s="193" t="s">
        <v>131</v>
      </c>
      <c r="K20" s="194">
        <v>37</v>
      </c>
      <c r="M20" s="195" t="s">
        <v>266</v>
      </c>
      <c r="N20" s="196">
        <v>20</v>
      </c>
    </row>
    <row r="21" spans="1:17">
      <c r="A21" s="193" t="s">
        <v>267</v>
      </c>
      <c r="B21" s="194">
        <v>20</v>
      </c>
      <c r="D21" s="195" t="s">
        <v>58</v>
      </c>
      <c r="E21" s="196">
        <v>76</v>
      </c>
      <c r="G21" s="193" t="s">
        <v>53</v>
      </c>
      <c r="H21" s="194">
        <v>19</v>
      </c>
      <c r="J21" s="193" t="s">
        <v>58</v>
      </c>
      <c r="K21" s="194">
        <v>46</v>
      </c>
      <c r="M21" s="195" t="s">
        <v>114</v>
      </c>
      <c r="N21" s="196">
        <v>37</v>
      </c>
    </row>
    <row r="22" spans="1:17">
      <c r="A22" s="193" t="s">
        <v>57</v>
      </c>
      <c r="B22" s="194">
        <v>16</v>
      </c>
      <c r="D22" s="195" t="s">
        <v>53</v>
      </c>
      <c r="E22" s="196">
        <v>69</v>
      </c>
      <c r="G22" s="193" t="s">
        <v>267</v>
      </c>
      <c r="H22" s="194">
        <v>31</v>
      </c>
      <c r="J22" s="193" t="s">
        <v>53</v>
      </c>
      <c r="K22" s="194">
        <v>38</v>
      </c>
      <c r="M22" s="195" t="s">
        <v>53</v>
      </c>
      <c r="N22" s="196">
        <v>28</v>
      </c>
    </row>
    <row r="23" spans="1:17">
      <c r="A23" s="193" t="s">
        <v>268</v>
      </c>
      <c r="B23" s="194">
        <v>23</v>
      </c>
      <c r="D23" s="195" t="s">
        <v>267</v>
      </c>
      <c r="E23" s="196">
        <v>73</v>
      </c>
      <c r="G23" s="193" t="s">
        <v>57</v>
      </c>
      <c r="H23" s="194">
        <v>23</v>
      </c>
      <c r="J23" s="193" t="s">
        <v>267</v>
      </c>
      <c r="K23" s="194">
        <v>26</v>
      </c>
      <c r="M23" s="195" t="s">
        <v>269</v>
      </c>
      <c r="N23" s="196">
        <v>20</v>
      </c>
    </row>
    <row r="24" spans="1:17">
      <c r="A24" s="193" t="s">
        <v>135</v>
      </c>
      <c r="B24" s="194">
        <v>15</v>
      </c>
      <c r="D24" s="195" t="s">
        <v>57</v>
      </c>
      <c r="E24" s="196">
        <v>71</v>
      </c>
      <c r="G24" s="193" t="s">
        <v>268</v>
      </c>
      <c r="H24" s="194">
        <v>27</v>
      </c>
      <c r="J24" s="193" t="s">
        <v>57</v>
      </c>
      <c r="K24" s="194">
        <v>37</v>
      </c>
      <c r="M24" s="195" t="s">
        <v>107</v>
      </c>
      <c r="N24" s="196">
        <v>31</v>
      </c>
      <c r="P24" s="300" t="s">
        <v>374</v>
      </c>
      <c r="Q24" s="300" t="s">
        <v>440</v>
      </c>
    </row>
    <row r="25" spans="1:17">
      <c r="A25" s="193" t="s">
        <v>136</v>
      </c>
      <c r="B25" s="194">
        <v>17</v>
      </c>
      <c r="D25" s="195" t="s">
        <v>268</v>
      </c>
      <c r="E25" s="196">
        <v>71</v>
      </c>
      <c r="G25" s="193" t="s">
        <v>135</v>
      </c>
      <c r="H25" s="194">
        <v>15</v>
      </c>
      <c r="J25" s="193" t="s">
        <v>268</v>
      </c>
      <c r="K25" s="194">
        <v>35</v>
      </c>
      <c r="M25" s="195" t="s">
        <v>270</v>
      </c>
      <c r="N25" s="196">
        <v>42</v>
      </c>
      <c r="P25" s="300" t="s">
        <v>213</v>
      </c>
      <c r="Q25" s="300" t="s">
        <v>698</v>
      </c>
    </row>
    <row r="26" spans="1:17">
      <c r="A26" s="193" t="s">
        <v>137</v>
      </c>
      <c r="B26" s="194">
        <v>24</v>
      </c>
      <c r="D26" s="195" t="s">
        <v>135</v>
      </c>
      <c r="E26" s="196">
        <v>63</v>
      </c>
      <c r="G26" s="193" t="s">
        <v>136</v>
      </c>
      <c r="H26" s="194">
        <v>23</v>
      </c>
      <c r="J26" s="193" t="s">
        <v>135</v>
      </c>
      <c r="K26" s="194">
        <v>25</v>
      </c>
      <c r="M26" s="195" t="s">
        <v>271</v>
      </c>
      <c r="N26" s="196">
        <v>17</v>
      </c>
      <c r="P26" s="298"/>
      <c r="Q26" s="299" t="s">
        <v>697</v>
      </c>
    </row>
    <row r="27" spans="1:17">
      <c r="A27" s="193" t="s">
        <v>132</v>
      </c>
      <c r="B27" s="194">
        <v>26</v>
      </c>
      <c r="D27" s="195" t="s">
        <v>136</v>
      </c>
      <c r="E27" s="196">
        <v>78</v>
      </c>
      <c r="G27" s="193" t="s">
        <v>137</v>
      </c>
      <c r="H27" s="194">
        <v>25</v>
      </c>
      <c r="J27" s="193" t="s">
        <v>136</v>
      </c>
      <c r="K27" s="194">
        <v>47</v>
      </c>
      <c r="M27" s="195" t="s">
        <v>272</v>
      </c>
      <c r="N27" s="196">
        <v>33</v>
      </c>
      <c r="P27" s="298"/>
      <c r="Q27" s="299" t="s">
        <v>441</v>
      </c>
    </row>
    <row r="28" spans="1:17">
      <c r="A28" s="193" t="s">
        <v>273</v>
      </c>
      <c r="B28" s="194">
        <v>24</v>
      </c>
      <c r="D28" s="195" t="s">
        <v>137</v>
      </c>
      <c r="E28" s="196">
        <v>83</v>
      </c>
      <c r="G28" s="193" t="s">
        <v>132</v>
      </c>
      <c r="H28" s="194">
        <v>18</v>
      </c>
      <c r="J28" s="193" t="s">
        <v>137</v>
      </c>
      <c r="K28" s="194">
        <v>41</v>
      </c>
      <c r="M28" s="195" t="s">
        <v>137</v>
      </c>
      <c r="N28" s="196">
        <v>39</v>
      </c>
      <c r="P28" s="298"/>
      <c r="Q28" s="299" t="s">
        <v>699</v>
      </c>
    </row>
    <row r="29" spans="1:17">
      <c r="A29" s="193" t="s">
        <v>138</v>
      </c>
      <c r="B29" s="194">
        <v>27</v>
      </c>
      <c r="D29" s="195" t="s">
        <v>132</v>
      </c>
      <c r="E29" s="196">
        <v>66</v>
      </c>
      <c r="G29" s="193" t="s">
        <v>273</v>
      </c>
      <c r="H29" s="194">
        <v>37</v>
      </c>
      <c r="J29" s="193" t="s">
        <v>132</v>
      </c>
      <c r="K29" s="194">
        <v>14</v>
      </c>
      <c r="M29" s="195" t="s">
        <v>274</v>
      </c>
      <c r="N29" s="196">
        <v>14</v>
      </c>
      <c r="P29" s="298"/>
      <c r="Q29" s="299" t="s">
        <v>442</v>
      </c>
    </row>
    <row r="30" spans="1:17">
      <c r="A30" s="193" t="s">
        <v>126</v>
      </c>
      <c r="B30" s="194">
        <v>20</v>
      </c>
      <c r="D30" s="195" t="s">
        <v>273</v>
      </c>
      <c r="E30" s="196">
        <v>82</v>
      </c>
      <c r="G30" s="193" t="s">
        <v>138</v>
      </c>
      <c r="H30" s="194">
        <v>48</v>
      </c>
      <c r="J30" s="193" t="s">
        <v>273</v>
      </c>
      <c r="K30" s="194">
        <v>29</v>
      </c>
      <c r="M30" s="195" t="s">
        <v>275</v>
      </c>
      <c r="N30" s="196">
        <v>26</v>
      </c>
      <c r="P30" s="298"/>
      <c r="Q30" s="299" t="s">
        <v>700</v>
      </c>
    </row>
    <row r="31" spans="1:17">
      <c r="A31" s="193" t="s">
        <v>276</v>
      </c>
      <c r="B31" s="194">
        <v>13</v>
      </c>
      <c r="D31" s="195" t="s">
        <v>138</v>
      </c>
      <c r="E31" s="196">
        <v>94</v>
      </c>
      <c r="G31" s="193" t="s">
        <v>126</v>
      </c>
      <c r="H31" s="194">
        <v>23</v>
      </c>
      <c r="J31" s="193" t="s">
        <v>138</v>
      </c>
      <c r="K31" s="194">
        <v>48</v>
      </c>
      <c r="M31" s="195" t="s">
        <v>110</v>
      </c>
      <c r="N31" s="196">
        <v>47</v>
      </c>
      <c r="P31" s="298"/>
      <c r="Q31" s="299" t="s">
        <v>443</v>
      </c>
    </row>
    <row r="32" spans="1:17">
      <c r="A32" s="193" t="s">
        <v>140</v>
      </c>
      <c r="B32" s="194">
        <v>19</v>
      </c>
      <c r="D32" s="195" t="s">
        <v>126</v>
      </c>
      <c r="E32" s="196">
        <v>88</v>
      </c>
      <c r="G32" s="193" t="s">
        <v>276</v>
      </c>
      <c r="H32" s="194">
        <v>11</v>
      </c>
      <c r="J32" s="193" t="s">
        <v>126</v>
      </c>
      <c r="K32" s="194">
        <v>40</v>
      </c>
      <c r="M32" s="195" t="s">
        <v>100</v>
      </c>
      <c r="N32" s="196">
        <v>43</v>
      </c>
    </row>
    <row r="33" spans="1:14">
      <c r="A33" s="193" t="s">
        <v>277</v>
      </c>
      <c r="B33" s="194">
        <v>11</v>
      </c>
      <c r="D33" s="195" t="s">
        <v>276</v>
      </c>
      <c r="E33" s="196">
        <v>67</v>
      </c>
      <c r="G33" s="193" t="s">
        <v>140</v>
      </c>
      <c r="H33" s="194">
        <v>25</v>
      </c>
      <c r="J33" s="193" t="s">
        <v>276</v>
      </c>
      <c r="K33" s="194">
        <v>26</v>
      </c>
      <c r="M33" s="195" t="s">
        <v>112</v>
      </c>
      <c r="N33" s="196">
        <v>23</v>
      </c>
    </row>
    <row r="34" spans="1:14">
      <c r="A34" s="193" t="s">
        <v>278</v>
      </c>
      <c r="B34" s="194">
        <v>20</v>
      </c>
      <c r="D34" s="195" t="s">
        <v>140</v>
      </c>
      <c r="E34" s="196">
        <v>63</v>
      </c>
      <c r="G34" s="193" t="s">
        <v>277</v>
      </c>
      <c r="H34" s="194">
        <v>10</v>
      </c>
      <c r="J34" s="193" t="s">
        <v>140</v>
      </c>
      <c r="K34" s="194">
        <v>40</v>
      </c>
      <c r="M34" s="195" t="s">
        <v>140</v>
      </c>
      <c r="N34" s="196">
        <v>24</v>
      </c>
    </row>
    <row r="35" spans="1:14">
      <c r="A35" s="193" t="s">
        <v>279</v>
      </c>
      <c r="B35" s="194">
        <v>18</v>
      </c>
      <c r="D35" s="195" t="s">
        <v>277</v>
      </c>
      <c r="E35" s="196">
        <v>44</v>
      </c>
      <c r="G35" s="193" t="s">
        <v>278</v>
      </c>
      <c r="H35" s="194">
        <v>26</v>
      </c>
      <c r="J35" s="193" t="s">
        <v>277</v>
      </c>
      <c r="K35" s="194">
        <v>17</v>
      </c>
      <c r="M35" s="195" t="s">
        <v>280</v>
      </c>
      <c r="N35" s="196">
        <v>14</v>
      </c>
    </row>
    <row r="36" spans="1:14">
      <c r="A36" s="193" t="s">
        <v>130</v>
      </c>
      <c r="B36" s="194">
        <v>26</v>
      </c>
      <c r="D36" s="195" t="s">
        <v>278</v>
      </c>
      <c r="E36" s="196">
        <v>84</v>
      </c>
      <c r="G36" s="193" t="s">
        <v>279</v>
      </c>
      <c r="H36" s="194">
        <v>21</v>
      </c>
      <c r="J36" s="193" t="s">
        <v>278</v>
      </c>
      <c r="K36" s="194">
        <v>30</v>
      </c>
      <c r="M36" s="195" t="s">
        <v>281</v>
      </c>
      <c r="N36" s="196">
        <v>25</v>
      </c>
    </row>
    <row r="37" spans="1:14">
      <c r="A37" s="193" t="s">
        <v>59</v>
      </c>
      <c r="B37" s="194">
        <v>19</v>
      </c>
      <c r="D37" s="195" t="s">
        <v>279</v>
      </c>
      <c r="E37" s="196">
        <v>76</v>
      </c>
      <c r="G37" s="193" t="s">
        <v>130</v>
      </c>
      <c r="H37" s="194">
        <v>65</v>
      </c>
      <c r="J37" s="193" t="s">
        <v>279</v>
      </c>
      <c r="K37" s="194">
        <v>31</v>
      </c>
      <c r="M37" s="195" t="s">
        <v>282</v>
      </c>
      <c r="N37" s="196">
        <v>24</v>
      </c>
    </row>
    <row r="38" spans="1:14">
      <c r="A38" s="193" t="s">
        <v>60</v>
      </c>
      <c r="B38" s="194">
        <v>24</v>
      </c>
      <c r="D38" s="195" t="s">
        <v>130</v>
      </c>
      <c r="E38" s="196">
        <v>96</v>
      </c>
      <c r="G38" s="193" t="s">
        <v>59</v>
      </c>
      <c r="H38" s="194">
        <v>57</v>
      </c>
      <c r="J38" s="193" t="s">
        <v>130</v>
      </c>
      <c r="K38" s="194">
        <v>39</v>
      </c>
      <c r="M38" s="195" t="s">
        <v>104</v>
      </c>
      <c r="N38" s="196">
        <v>39</v>
      </c>
    </row>
    <row r="39" spans="1:14">
      <c r="A39" s="193" t="s">
        <v>133</v>
      </c>
      <c r="B39" s="198" t="s">
        <v>255</v>
      </c>
      <c r="D39" s="195" t="s">
        <v>59</v>
      </c>
      <c r="E39" s="196">
        <v>92</v>
      </c>
      <c r="G39" s="193" t="s">
        <v>60</v>
      </c>
      <c r="H39" s="194">
        <v>42</v>
      </c>
      <c r="J39" s="193" t="s">
        <v>59</v>
      </c>
      <c r="K39" s="194">
        <v>31</v>
      </c>
      <c r="M39" s="195" t="s">
        <v>115</v>
      </c>
      <c r="N39" s="196">
        <v>35</v>
      </c>
    </row>
    <row r="40" spans="1:14">
      <c r="A40" s="193" t="s">
        <v>139</v>
      </c>
      <c r="B40" s="194">
        <v>18</v>
      </c>
      <c r="D40" s="195" t="s">
        <v>60</v>
      </c>
      <c r="E40" s="196">
        <v>82</v>
      </c>
      <c r="G40" s="193" t="s">
        <v>133</v>
      </c>
      <c r="H40" s="198" t="s">
        <v>255</v>
      </c>
      <c r="J40" s="193" t="s">
        <v>60</v>
      </c>
      <c r="K40" s="194">
        <v>19</v>
      </c>
      <c r="M40" s="195" t="s">
        <v>283</v>
      </c>
      <c r="N40" s="196">
        <v>32</v>
      </c>
    </row>
    <row r="41" spans="1:14">
      <c r="A41" s="193" t="s">
        <v>284</v>
      </c>
      <c r="B41" s="194">
        <v>20</v>
      </c>
      <c r="D41" s="195" t="s">
        <v>133</v>
      </c>
      <c r="E41" s="196">
        <v>81</v>
      </c>
      <c r="G41" s="193" t="s">
        <v>139</v>
      </c>
      <c r="H41" s="194">
        <v>51</v>
      </c>
      <c r="J41" s="193" t="s">
        <v>133</v>
      </c>
      <c r="K41" s="194">
        <v>14</v>
      </c>
      <c r="M41" s="195" t="s">
        <v>285</v>
      </c>
      <c r="N41" s="196">
        <v>17</v>
      </c>
    </row>
    <row r="42" spans="1:14">
      <c r="A42" s="193" t="s">
        <v>286</v>
      </c>
      <c r="B42" s="198" t="s">
        <v>255</v>
      </c>
      <c r="D42" s="195" t="s">
        <v>139</v>
      </c>
      <c r="E42" s="196">
        <v>78</v>
      </c>
      <c r="G42" s="193" t="s">
        <v>284</v>
      </c>
      <c r="H42" s="194">
        <v>18</v>
      </c>
      <c r="J42" s="193" t="s">
        <v>139</v>
      </c>
      <c r="K42" s="194">
        <v>30</v>
      </c>
      <c r="M42" s="195" t="s">
        <v>111</v>
      </c>
      <c r="N42" s="196">
        <v>35</v>
      </c>
    </row>
    <row r="43" spans="1:14">
      <c r="A43" s="193" t="s">
        <v>287</v>
      </c>
      <c r="B43" s="194">
        <v>21</v>
      </c>
      <c r="D43" s="195" t="s">
        <v>284</v>
      </c>
      <c r="E43" s="197" t="s">
        <v>255</v>
      </c>
      <c r="G43" s="193" t="s">
        <v>286</v>
      </c>
      <c r="H43" s="198" t="s">
        <v>255</v>
      </c>
      <c r="J43" s="193" t="s">
        <v>284</v>
      </c>
      <c r="K43" s="198" t="s">
        <v>255</v>
      </c>
      <c r="M43" s="195" t="s">
        <v>288</v>
      </c>
      <c r="N43" s="196">
        <v>32</v>
      </c>
    </row>
    <row r="44" spans="1:14">
      <c r="A44" s="193" t="s">
        <v>141</v>
      </c>
      <c r="B44" s="194">
        <v>12</v>
      </c>
      <c r="D44" s="195" t="s">
        <v>286</v>
      </c>
      <c r="E44" s="197" t="s">
        <v>255</v>
      </c>
      <c r="G44" s="193" t="s">
        <v>287</v>
      </c>
      <c r="H44" s="194">
        <v>15</v>
      </c>
      <c r="J44" s="193" t="s">
        <v>286</v>
      </c>
      <c r="K44" s="198" t="s">
        <v>255</v>
      </c>
      <c r="M44" s="195" t="s">
        <v>289</v>
      </c>
      <c r="N44" s="197" t="s">
        <v>255</v>
      </c>
    </row>
    <row r="45" spans="1:14">
      <c r="A45" s="193" t="s">
        <v>290</v>
      </c>
      <c r="B45" s="194">
        <v>17</v>
      </c>
      <c r="D45" s="195" t="s">
        <v>287</v>
      </c>
      <c r="E45" s="196">
        <v>82</v>
      </c>
      <c r="G45" s="193" t="s">
        <v>141</v>
      </c>
      <c r="H45" s="194">
        <v>10</v>
      </c>
      <c r="J45" s="193" t="s">
        <v>287</v>
      </c>
      <c r="K45" s="194">
        <v>18</v>
      </c>
      <c r="M45" s="195" t="s">
        <v>291</v>
      </c>
      <c r="N45" s="196">
        <v>15</v>
      </c>
    </row>
    <row r="46" spans="1:14">
      <c r="D46" s="195" t="s">
        <v>141</v>
      </c>
      <c r="E46" s="196">
        <v>66</v>
      </c>
      <c r="G46" s="193" t="s">
        <v>290</v>
      </c>
      <c r="H46" s="194">
        <v>8</v>
      </c>
      <c r="J46" s="193" t="s">
        <v>141</v>
      </c>
      <c r="K46" s="194">
        <v>14</v>
      </c>
      <c r="M46" s="195" t="s">
        <v>292</v>
      </c>
      <c r="N46" s="196">
        <v>19</v>
      </c>
    </row>
    <row r="47" spans="1:14">
      <c r="A47" s="191" t="s">
        <v>293</v>
      </c>
      <c r="D47" s="195" t="s">
        <v>290</v>
      </c>
      <c r="E47" s="196">
        <v>65</v>
      </c>
    </row>
    <row r="48" spans="1:14">
      <c r="A48" s="191" t="s">
        <v>255</v>
      </c>
      <c r="B48" s="191" t="s">
        <v>294</v>
      </c>
      <c r="G48" s="191" t="s">
        <v>293</v>
      </c>
      <c r="J48" s="191" t="s">
        <v>293</v>
      </c>
      <c r="M48" s="192" t="s">
        <v>295</v>
      </c>
      <c r="N48" s="40"/>
    </row>
    <row r="49" spans="4:14">
      <c r="D49" s="192" t="s">
        <v>293</v>
      </c>
      <c r="E49" s="40"/>
      <c r="G49" s="191" t="s">
        <v>255</v>
      </c>
      <c r="H49" s="191" t="s">
        <v>294</v>
      </c>
      <c r="J49" s="191" t="s">
        <v>255</v>
      </c>
      <c r="K49" s="191" t="s">
        <v>294</v>
      </c>
      <c r="M49" s="192" t="s">
        <v>255</v>
      </c>
      <c r="N49" s="192" t="s">
        <v>296</v>
      </c>
    </row>
    <row r="50" spans="4:14">
      <c r="D50" s="192" t="s">
        <v>255</v>
      </c>
      <c r="E50" s="192" t="s">
        <v>294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AZ38"/>
  <sheetViews>
    <sheetView topLeftCell="D28" zoomScale="70" zoomScaleNormal="70" workbookViewId="0">
      <selection activeCell="D38" sqref="D38"/>
    </sheetView>
  </sheetViews>
  <sheetFormatPr baseColWidth="10" defaultRowHeight="15"/>
  <cols>
    <col min="1" max="1" width="21" customWidth="1"/>
  </cols>
  <sheetData>
    <row r="1" spans="1:52" ht="33.75">
      <c r="A1" s="13" t="s">
        <v>337</v>
      </c>
    </row>
    <row r="2" spans="1:52" s="1" customFormat="1" ht="12.75">
      <c r="A2" s="407" t="s">
        <v>0</v>
      </c>
      <c r="B2" s="408"/>
      <c r="C2" s="408"/>
      <c r="D2" s="409" t="s">
        <v>336</v>
      </c>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1"/>
    </row>
    <row r="3" spans="1:52" s="1" customFormat="1" ht="12.75">
      <c r="A3" s="412" t="s">
        <v>338</v>
      </c>
      <c r="B3" s="413"/>
      <c r="C3" s="413"/>
      <c r="D3" s="2" t="s">
        <v>2</v>
      </c>
      <c r="E3" s="2" t="s">
        <v>3</v>
      </c>
      <c r="F3" s="2" t="s">
        <v>4</v>
      </c>
      <c r="G3" s="2" t="s">
        <v>5</v>
      </c>
      <c r="H3" s="2" t="s">
        <v>6</v>
      </c>
      <c r="I3" s="2" t="s">
        <v>7</v>
      </c>
      <c r="J3" s="2" t="s">
        <v>8</v>
      </c>
      <c r="K3" s="2" t="s">
        <v>9</v>
      </c>
      <c r="L3" s="2" t="s">
        <v>10</v>
      </c>
      <c r="M3" s="2" t="s">
        <v>11</v>
      </c>
      <c r="N3" s="2" t="s">
        <v>12</v>
      </c>
      <c r="O3" s="2" t="s">
        <v>13</v>
      </c>
      <c r="P3" s="2" t="s">
        <v>14</v>
      </c>
      <c r="Q3" s="2" t="s">
        <v>15</v>
      </c>
      <c r="R3" s="2" t="s">
        <v>16</v>
      </c>
      <c r="S3" s="2" t="s">
        <v>17</v>
      </c>
      <c r="T3" s="2" t="s">
        <v>18</v>
      </c>
      <c r="U3" s="2" t="s">
        <v>19</v>
      </c>
      <c r="V3" s="2" t="s">
        <v>20</v>
      </c>
      <c r="W3" s="2" t="s">
        <v>21</v>
      </c>
      <c r="X3" s="2" t="s">
        <v>22</v>
      </c>
      <c r="Y3" s="2" t="s">
        <v>23</v>
      </c>
      <c r="Z3" s="2" t="s">
        <v>24</v>
      </c>
      <c r="AA3" s="2" t="s">
        <v>25</v>
      </c>
      <c r="AB3" s="2" t="s">
        <v>26</v>
      </c>
      <c r="AC3" s="2" t="s">
        <v>27</v>
      </c>
      <c r="AD3" s="2" t="s">
        <v>28</v>
      </c>
      <c r="AE3" s="2" t="s">
        <v>29</v>
      </c>
      <c r="AF3" s="2" t="s">
        <v>30</v>
      </c>
      <c r="AG3" s="2" t="s">
        <v>31</v>
      </c>
      <c r="AH3" s="2" t="s">
        <v>32</v>
      </c>
      <c r="AI3" s="2" t="s">
        <v>33</v>
      </c>
      <c r="AJ3" s="2" t="s">
        <v>34</v>
      </c>
      <c r="AK3" s="2" t="s">
        <v>35</v>
      </c>
      <c r="AL3" s="2" t="s">
        <v>36</v>
      </c>
      <c r="AM3" s="2" t="s">
        <v>37</v>
      </c>
      <c r="AN3" s="2" t="s">
        <v>38</v>
      </c>
      <c r="AO3" s="2" t="s">
        <v>39</v>
      </c>
      <c r="AP3" s="2" t="s">
        <v>40</v>
      </c>
      <c r="AQ3" s="2" t="s">
        <v>41</v>
      </c>
      <c r="AR3" s="2" t="s">
        <v>42</v>
      </c>
      <c r="AS3" s="2" t="s">
        <v>43</v>
      </c>
      <c r="AT3" s="2" t="s">
        <v>44</v>
      </c>
      <c r="AU3" s="2" t="s">
        <v>45</v>
      </c>
      <c r="AV3" s="2" t="s">
        <v>46</v>
      </c>
      <c r="AW3" s="2" t="s">
        <v>47</v>
      </c>
      <c r="AX3" s="2" t="s">
        <v>48</v>
      </c>
      <c r="AY3" s="2" t="s">
        <v>49</v>
      </c>
      <c r="AZ3" s="2" t="s">
        <v>50</v>
      </c>
    </row>
    <row r="4" spans="1:52" s="1" customFormat="1" ht="13.5">
      <c r="A4" s="3" t="s">
        <v>339</v>
      </c>
      <c r="B4" s="3" t="s">
        <v>340</v>
      </c>
      <c r="C4" s="3" t="s">
        <v>341</v>
      </c>
      <c r="D4" s="4" t="s">
        <v>52</v>
      </c>
      <c r="E4" s="4" t="s">
        <v>52</v>
      </c>
      <c r="F4" s="4" t="s">
        <v>52</v>
      </c>
      <c r="G4" s="4" t="s">
        <v>52</v>
      </c>
      <c r="H4" s="4" t="s">
        <v>52</v>
      </c>
      <c r="I4" s="4" t="s">
        <v>52</v>
      </c>
      <c r="J4" s="4" t="s">
        <v>52</v>
      </c>
      <c r="K4" s="4" t="s">
        <v>52</v>
      </c>
      <c r="L4" s="4" t="s">
        <v>52</v>
      </c>
      <c r="M4" s="4" t="s">
        <v>52</v>
      </c>
      <c r="N4" s="4" t="s">
        <v>52</v>
      </c>
      <c r="O4" s="4" t="s">
        <v>52</v>
      </c>
      <c r="P4" s="4" t="s">
        <v>52</v>
      </c>
      <c r="Q4" s="4" t="s">
        <v>52</v>
      </c>
      <c r="R4" s="4" t="s">
        <v>52</v>
      </c>
      <c r="S4" s="4" t="s">
        <v>52</v>
      </c>
      <c r="T4" s="4" t="s">
        <v>52</v>
      </c>
      <c r="U4" s="4" t="s">
        <v>52</v>
      </c>
      <c r="V4" s="4" t="s">
        <v>52</v>
      </c>
      <c r="W4" s="4" t="s">
        <v>52</v>
      </c>
      <c r="X4" s="4" t="s">
        <v>52</v>
      </c>
      <c r="Y4" s="4" t="s">
        <v>52</v>
      </c>
      <c r="Z4" s="4" t="s">
        <v>52</v>
      </c>
      <c r="AA4" s="4" t="s">
        <v>52</v>
      </c>
      <c r="AB4" s="4" t="s">
        <v>52</v>
      </c>
      <c r="AC4" s="4" t="s">
        <v>52</v>
      </c>
      <c r="AD4" s="4" t="s">
        <v>52</v>
      </c>
      <c r="AE4" s="4" t="s">
        <v>52</v>
      </c>
      <c r="AF4" s="4" t="s">
        <v>52</v>
      </c>
      <c r="AG4" s="4" t="s">
        <v>52</v>
      </c>
      <c r="AH4" s="4" t="s">
        <v>52</v>
      </c>
      <c r="AI4" s="4" t="s">
        <v>52</v>
      </c>
      <c r="AJ4" s="4" t="s">
        <v>52</v>
      </c>
      <c r="AK4" s="4" t="s">
        <v>52</v>
      </c>
      <c r="AL4" s="4" t="s">
        <v>52</v>
      </c>
      <c r="AM4" s="4" t="s">
        <v>52</v>
      </c>
      <c r="AN4" s="4" t="s">
        <v>52</v>
      </c>
      <c r="AO4" s="4" t="s">
        <v>52</v>
      </c>
      <c r="AP4" s="4" t="s">
        <v>52</v>
      </c>
      <c r="AQ4" s="4" t="s">
        <v>52</v>
      </c>
      <c r="AR4" s="4" t="s">
        <v>52</v>
      </c>
      <c r="AS4" s="4" t="s">
        <v>52</v>
      </c>
      <c r="AT4" s="4" t="s">
        <v>52</v>
      </c>
      <c r="AU4" s="4" t="s">
        <v>52</v>
      </c>
      <c r="AV4" s="4" t="s">
        <v>52</v>
      </c>
      <c r="AW4" s="4" t="s">
        <v>52</v>
      </c>
      <c r="AX4" s="4" t="s">
        <v>52</v>
      </c>
      <c r="AY4" s="4" t="s">
        <v>52</v>
      </c>
      <c r="AZ4" s="4" t="s">
        <v>52</v>
      </c>
    </row>
    <row r="5" spans="1:52" s="1" customFormat="1" ht="12.75" customHeight="1">
      <c r="A5" s="414" t="s">
        <v>330</v>
      </c>
      <c r="B5" s="5" t="s">
        <v>53</v>
      </c>
      <c r="C5" s="414" t="s">
        <v>331</v>
      </c>
      <c r="D5" s="6">
        <v>21.597268</v>
      </c>
      <c r="E5" s="6">
        <v>22.670914</v>
      </c>
      <c r="F5" s="6">
        <v>24.195383</v>
      </c>
      <c r="G5" s="6">
        <v>25.592404999999999</v>
      </c>
      <c r="H5" s="6">
        <v>26.897373999999999</v>
      </c>
      <c r="I5" s="6">
        <v>27.220212</v>
      </c>
      <c r="J5" s="6">
        <v>27.779776999999999</v>
      </c>
      <c r="K5" s="6">
        <v>29.082678000000001</v>
      </c>
      <c r="L5" s="6">
        <v>30.577354</v>
      </c>
      <c r="M5" s="6">
        <v>31.511095000000001</v>
      </c>
      <c r="N5" s="6">
        <v>32.028925000000001</v>
      </c>
      <c r="O5" s="6">
        <v>32.777110999999998</v>
      </c>
      <c r="P5" s="6">
        <v>34.902808999999998</v>
      </c>
      <c r="Q5" s="6">
        <v>35.751859000000003</v>
      </c>
      <c r="R5" s="6">
        <v>36.623482000000003</v>
      </c>
      <c r="S5" s="6">
        <v>38.095419</v>
      </c>
      <c r="T5" s="6">
        <v>38.936556000000003</v>
      </c>
      <c r="U5" s="6">
        <v>39.320517000000002</v>
      </c>
      <c r="V5" s="6">
        <v>40.590347000000001</v>
      </c>
      <c r="W5" s="6">
        <v>42.037087</v>
      </c>
      <c r="X5" s="6">
        <v>43.045344</v>
      </c>
      <c r="Y5" s="6">
        <v>43.584681000000003</v>
      </c>
      <c r="Z5" s="6">
        <v>44.633726000000003</v>
      </c>
      <c r="AA5" s="6">
        <v>45.049073</v>
      </c>
      <c r="AB5" s="6">
        <v>45.978616000000002</v>
      </c>
      <c r="AC5" s="6">
        <v>47.121927999999997</v>
      </c>
      <c r="AD5" s="6">
        <v>47.635381000000002</v>
      </c>
      <c r="AE5" s="6">
        <v>48.423574000000002</v>
      </c>
      <c r="AF5" s="6">
        <v>49.621358000000001</v>
      </c>
      <c r="AG5" s="6">
        <v>50.336423000000003</v>
      </c>
      <c r="AH5" s="6">
        <v>51.66966</v>
      </c>
      <c r="AI5" s="6">
        <v>52.636403000000001</v>
      </c>
      <c r="AJ5" s="6">
        <v>54.173093999999999</v>
      </c>
      <c r="AK5" s="6">
        <v>54.482290999999996</v>
      </c>
      <c r="AL5" s="6">
        <v>55.084390999999997</v>
      </c>
      <c r="AM5" s="6">
        <v>55.573312999999999</v>
      </c>
      <c r="AN5" s="6">
        <v>56.956893999999998</v>
      </c>
      <c r="AO5" s="6">
        <v>56.689954999999998</v>
      </c>
      <c r="AP5" s="6">
        <v>56.328268000000001</v>
      </c>
      <c r="AQ5" s="6">
        <v>55.752141000000002</v>
      </c>
      <c r="AR5" s="6">
        <v>56.473844999999997</v>
      </c>
      <c r="AS5" s="6">
        <v>57.039318000000002</v>
      </c>
      <c r="AT5" s="6">
        <v>57.225679999999997</v>
      </c>
      <c r="AU5" s="6">
        <v>58.000663000000003</v>
      </c>
      <c r="AV5" s="6">
        <v>58.558745999999999</v>
      </c>
      <c r="AW5" s="6">
        <v>59.033833999999999</v>
      </c>
      <c r="AX5" s="6">
        <v>59.052230999999999</v>
      </c>
      <c r="AY5" s="6">
        <v>59.824947000000002</v>
      </c>
      <c r="AZ5" s="6"/>
    </row>
    <row r="6" spans="1:52" s="1" customFormat="1" ht="12.75">
      <c r="A6" s="415"/>
      <c r="B6" s="7" t="s">
        <v>105</v>
      </c>
      <c r="C6" s="415"/>
      <c r="D6" s="8">
        <v>22.250543</v>
      </c>
      <c r="E6" s="8">
        <v>23.221616999999998</v>
      </c>
      <c r="F6" s="8">
        <v>24.378761999999998</v>
      </c>
      <c r="G6" s="8">
        <v>25.622319999999998</v>
      </c>
      <c r="H6" s="8">
        <v>26.656735999999999</v>
      </c>
      <c r="I6" s="8">
        <v>27.659693000000001</v>
      </c>
      <c r="J6" s="8">
        <v>28.949266000000001</v>
      </c>
      <c r="K6" s="8">
        <v>30.141428000000001</v>
      </c>
      <c r="L6" s="8">
        <v>31.071933999999999</v>
      </c>
      <c r="M6" s="8">
        <v>31.961621999999998</v>
      </c>
      <c r="N6" s="8">
        <v>32.230704000000003</v>
      </c>
      <c r="O6" s="8">
        <v>32.766534999999998</v>
      </c>
      <c r="P6" s="8">
        <v>33.105553999999998</v>
      </c>
      <c r="Q6" s="8">
        <v>34.191758</v>
      </c>
      <c r="R6" s="8">
        <v>35.094827000000002</v>
      </c>
      <c r="S6" s="8">
        <v>35.904609999999998</v>
      </c>
      <c r="T6" s="8">
        <v>36.448647999999999</v>
      </c>
      <c r="U6" s="8">
        <v>36.947239000000003</v>
      </c>
      <c r="V6" s="8">
        <v>37.900308000000003</v>
      </c>
      <c r="W6" s="8">
        <v>39.219265999999998</v>
      </c>
      <c r="X6" s="8">
        <v>40.605102000000002</v>
      </c>
      <c r="Y6" s="8">
        <v>42.016824999999997</v>
      </c>
      <c r="Z6" s="8">
        <v>43.081803999999998</v>
      </c>
      <c r="AA6" s="8">
        <v>43.880009999999999</v>
      </c>
      <c r="AB6" s="8">
        <v>45.070498000000001</v>
      </c>
      <c r="AC6" s="8">
        <v>45.937463999999999</v>
      </c>
      <c r="AD6" s="8">
        <v>46.835653999999998</v>
      </c>
      <c r="AE6" s="8">
        <v>48.074756000000001</v>
      </c>
      <c r="AF6" s="8">
        <v>48.635874999999999</v>
      </c>
      <c r="AG6" s="8">
        <v>49.299819999999997</v>
      </c>
      <c r="AH6" s="8">
        <v>50.546413000000001</v>
      </c>
      <c r="AI6" s="8">
        <v>51.904004999999998</v>
      </c>
      <c r="AJ6" s="8">
        <v>52.541077999999999</v>
      </c>
      <c r="AK6" s="8">
        <v>52.966720000000002</v>
      </c>
      <c r="AL6" s="8">
        <v>53.494463000000003</v>
      </c>
      <c r="AM6" s="8">
        <v>54.305438000000002</v>
      </c>
      <c r="AN6" s="8">
        <v>55.350431999999998</v>
      </c>
      <c r="AO6" s="8">
        <v>56.189912</v>
      </c>
      <c r="AP6" s="8">
        <v>56.295261000000004</v>
      </c>
      <c r="AQ6" s="8">
        <v>54.851972000000004</v>
      </c>
      <c r="AR6" s="8">
        <v>56.208708999999999</v>
      </c>
      <c r="AS6" s="8">
        <v>57.364424999999997</v>
      </c>
      <c r="AT6" s="8">
        <v>57.720412000000003</v>
      </c>
      <c r="AU6" s="8">
        <v>58.170972999999996</v>
      </c>
      <c r="AV6" s="8">
        <v>58.766423000000003</v>
      </c>
      <c r="AW6" s="8">
        <v>59.109364999999997</v>
      </c>
      <c r="AX6" s="8">
        <v>59.947006999999999</v>
      </c>
      <c r="AY6" s="8">
        <v>60.482534000000001</v>
      </c>
      <c r="AZ6" s="8">
        <v>60.534877999999999</v>
      </c>
    </row>
    <row r="7" spans="1:52" s="1" customFormat="1" ht="12.75">
      <c r="A7" s="415"/>
      <c r="B7" s="5" t="s">
        <v>107</v>
      </c>
      <c r="C7" s="415"/>
      <c r="D7" s="6">
        <v>22.721807999999999</v>
      </c>
      <c r="E7" s="6">
        <v>23.737576000000001</v>
      </c>
      <c r="F7" s="6">
        <v>24.913533000000001</v>
      </c>
      <c r="G7" s="6">
        <v>26.534856999999999</v>
      </c>
      <c r="H7" s="6">
        <v>28.004128000000001</v>
      </c>
      <c r="I7" s="6">
        <v>27.620616999999999</v>
      </c>
      <c r="J7" s="6">
        <v>29.324498999999999</v>
      </c>
      <c r="K7" s="6">
        <v>30.541484000000001</v>
      </c>
      <c r="L7" s="6">
        <v>31.596353000000001</v>
      </c>
      <c r="M7" s="6">
        <v>33.227687000000003</v>
      </c>
      <c r="N7" s="6">
        <v>33.858702000000001</v>
      </c>
      <c r="O7" s="6">
        <v>34.057020000000001</v>
      </c>
      <c r="P7" s="6">
        <v>33.920301000000002</v>
      </c>
      <c r="Q7" s="6">
        <v>34.219883000000003</v>
      </c>
      <c r="R7" s="6">
        <v>35.522333000000003</v>
      </c>
      <c r="S7" s="6">
        <v>36.241953000000002</v>
      </c>
      <c r="T7" s="6">
        <v>36.856493</v>
      </c>
      <c r="U7" s="6">
        <v>37.561664</v>
      </c>
      <c r="V7" s="6">
        <v>38.646509999999999</v>
      </c>
      <c r="W7" s="6">
        <v>40.020927999999998</v>
      </c>
      <c r="X7" s="6">
        <v>40.406402</v>
      </c>
      <c r="Y7" s="6">
        <v>40.425096000000003</v>
      </c>
      <c r="Z7" s="6">
        <v>40.990828999999998</v>
      </c>
      <c r="AA7" s="6">
        <v>41.766157</v>
      </c>
      <c r="AB7" s="6">
        <v>43.520530999999998</v>
      </c>
      <c r="AC7" s="6">
        <v>44.810749000000001</v>
      </c>
      <c r="AD7" s="6">
        <v>44.870212000000002</v>
      </c>
      <c r="AE7" s="6">
        <v>45.697198999999998</v>
      </c>
      <c r="AF7" s="6">
        <v>45.637476999999997</v>
      </c>
      <c r="AG7" s="6">
        <v>45.931333000000002</v>
      </c>
      <c r="AH7" s="6">
        <v>47.217945</v>
      </c>
      <c r="AI7" s="6">
        <v>47.463951999999999</v>
      </c>
      <c r="AJ7" s="6">
        <v>47.082335</v>
      </c>
      <c r="AK7" s="6">
        <v>46.747444999999999</v>
      </c>
      <c r="AL7" s="6">
        <v>47.212890000000002</v>
      </c>
      <c r="AM7" s="6">
        <v>47.481299</v>
      </c>
      <c r="AN7" s="6">
        <v>47.484853999999999</v>
      </c>
      <c r="AO7" s="6">
        <v>47.446289999999998</v>
      </c>
      <c r="AP7" s="6">
        <v>47.135649999999998</v>
      </c>
      <c r="AQ7" s="6">
        <v>46.109444000000003</v>
      </c>
      <c r="AR7" s="6">
        <v>47.146813000000002</v>
      </c>
      <c r="AS7" s="6">
        <v>47.378790000000002</v>
      </c>
      <c r="AT7" s="6">
        <v>47.228909999999999</v>
      </c>
      <c r="AU7" s="6">
        <v>47.659233</v>
      </c>
      <c r="AV7" s="6">
        <v>47.746684000000002</v>
      </c>
      <c r="AW7" s="6">
        <v>47.852158000000003</v>
      </c>
      <c r="AX7" s="6">
        <v>47.658569999999997</v>
      </c>
      <c r="AY7" s="6">
        <v>47.897796</v>
      </c>
      <c r="AZ7" s="6"/>
    </row>
    <row r="8" spans="1:52" s="1" customFormat="1" ht="12.75">
      <c r="A8" s="415"/>
      <c r="B8" s="5" t="s">
        <v>114</v>
      </c>
      <c r="C8" s="415"/>
      <c r="D8" s="8">
        <v>17.662403000000001</v>
      </c>
      <c r="E8" s="8">
        <v>18.386381</v>
      </c>
      <c r="F8" s="8">
        <v>19.865431999999998</v>
      </c>
      <c r="G8" s="8">
        <v>21.120497</v>
      </c>
      <c r="H8" s="8">
        <v>22.083259999999999</v>
      </c>
      <c r="I8" s="8">
        <v>22.459257999999998</v>
      </c>
      <c r="J8" s="8">
        <v>23.333839999999999</v>
      </c>
      <c r="K8" s="8">
        <v>24.238793000000001</v>
      </c>
      <c r="L8" s="8">
        <v>25.373858999999999</v>
      </c>
      <c r="M8" s="8">
        <v>26.405089</v>
      </c>
      <c r="N8" s="8">
        <v>28.005298</v>
      </c>
      <c r="O8" s="8">
        <v>29.173088</v>
      </c>
      <c r="P8" s="8">
        <v>30.130419</v>
      </c>
      <c r="Q8" s="8">
        <v>31.310818999999999</v>
      </c>
      <c r="R8" s="8">
        <v>33.402586999999997</v>
      </c>
      <c r="S8" s="8">
        <v>34.726723</v>
      </c>
      <c r="T8" s="8">
        <v>35.203305999999998</v>
      </c>
      <c r="U8" s="8">
        <v>35.618769999999998</v>
      </c>
      <c r="V8" s="8">
        <v>36.249923000000003</v>
      </c>
      <c r="W8" s="8">
        <v>36.923445000000001</v>
      </c>
      <c r="X8" s="8">
        <v>36.874786</v>
      </c>
      <c r="Y8" s="8">
        <v>37.173428999999999</v>
      </c>
      <c r="Z8" s="8">
        <v>38.223050000000001</v>
      </c>
      <c r="AA8" s="8">
        <v>39.112999000000002</v>
      </c>
      <c r="AB8" s="8">
        <v>40.258557000000003</v>
      </c>
      <c r="AC8" s="8">
        <v>40.595267</v>
      </c>
      <c r="AD8" s="8">
        <v>41.053952000000002</v>
      </c>
      <c r="AE8" s="8">
        <v>40.980277000000001</v>
      </c>
      <c r="AF8" s="8">
        <v>40.751693000000003</v>
      </c>
      <c r="AG8" s="8">
        <v>40.607987000000001</v>
      </c>
      <c r="AH8" s="8">
        <v>40.808506000000001</v>
      </c>
      <c r="AI8" s="8">
        <v>40.844096999999998</v>
      </c>
      <c r="AJ8" s="8">
        <v>40.915104999999997</v>
      </c>
      <c r="AK8" s="8">
        <v>41.060251999999998</v>
      </c>
      <c r="AL8" s="8">
        <v>41.161847999999999</v>
      </c>
      <c r="AM8" s="8">
        <v>41.315249999999999</v>
      </c>
      <c r="AN8" s="8">
        <v>41.555965</v>
      </c>
      <c r="AO8" s="8">
        <v>42.051507000000001</v>
      </c>
      <c r="AP8" s="8">
        <v>42.218693000000002</v>
      </c>
      <c r="AQ8" s="8">
        <v>43.253894000000003</v>
      </c>
      <c r="AR8" s="8">
        <v>44.263796999999997</v>
      </c>
      <c r="AS8" s="8">
        <v>44.895761</v>
      </c>
      <c r="AT8" s="8">
        <v>45.792676999999998</v>
      </c>
      <c r="AU8" s="8">
        <v>46.432085000000001</v>
      </c>
      <c r="AV8" s="8">
        <v>46.581341000000002</v>
      </c>
      <c r="AW8" s="8">
        <v>46.811521999999997</v>
      </c>
      <c r="AX8" s="8">
        <v>47.035747000000001</v>
      </c>
      <c r="AY8" s="8">
        <v>47.549613999999998</v>
      </c>
      <c r="AZ8" s="8"/>
    </row>
    <row r="9" spans="1:52" s="1" customFormat="1" ht="12.75">
      <c r="A9" s="415"/>
      <c r="B9" s="5" t="s">
        <v>115</v>
      </c>
      <c r="C9" s="415"/>
      <c r="D9" s="6">
        <v>27.570388000000001</v>
      </c>
      <c r="E9" s="6">
        <v>28.412503000000001</v>
      </c>
      <c r="F9" s="6">
        <v>29.664456000000001</v>
      </c>
      <c r="G9" s="6">
        <v>31.016307000000001</v>
      </c>
      <c r="H9" s="6">
        <v>31.749666000000001</v>
      </c>
      <c r="I9" s="6">
        <v>32.416862999999999</v>
      </c>
      <c r="J9" s="6">
        <v>32.407406000000002</v>
      </c>
      <c r="K9" s="6">
        <v>32.486123999999997</v>
      </c>
      <c r="L9" s="6">
        <v>33.714466000000002</v>
      </c>
      <c r="M9" s="6">
        <v>34.811185999999999</v>
      </c>
      <c r="N9" s="6">
        <v>34.938326000000004</v>
      </c>
      <c r="O9" s="6">
        <v>35.219617</v>
      </c>
      <c r="P9" s="6">
        <v>35.391854000000002</v>
      </c>
      <c r="Q9" s="6">
        <v>35.776254999999999</v>
      </c>
      <c r="R9" s="6">
        <v>36.928534999999997</v>
      </c>
      <c r="S9" s="6">
        <v>37.234926999999999</v>
      </c>
      <c r="T9" s="6">
        <v>38.056792999999999</v>
      </c>
      <c r="U9" s="6">
        <v>38.772222999999997</v>
      </c>
      <c r="V9" s="6">
        <v>38.730795000000001</v>
      </c>
      <c r="W9" s="6">
        <v>39.215107000000003</v>
      </c>
      <c r="X9" s="6">
        <v>39.232323999999998</v>
      </c>
      <c r="Y9" s="6">
        <v>39.707534000000003</v>
      </c>
      <c r="Z9" s="6">
        <v>40.614901000000003</v>
      </c>
      <c r="AA9" s="6">
        <v>41.535147000000002</v>
      </c>
      <c r="AB9" s="6">
        <v>42.613658999999998</v>
      </c>
      <c r="AC9" s="6">
        <v>43.502538000000001</v>
      </c>
      <c r="AD9" s="6">
        <v>44.161349999999999</v>
      </c>
      <c r="AE9" s="6">
        <v>45.916817999999999</v>
      </c>
      <c r="AF9" s="6">
        <v>47.101621999999999</v>
      </c>
      <c r="AG9" s="6">
        <v>47.978628999999998</v>
      </c>
      <c r="AH9" s="6">
        <v>49.714590999999999</v>
      </c>
      <c r="AI9" s="6">
        <v>50.200809</v>
      </c>
      <c r="AJ9" s="6">
        <v>51.965063000000001</v>
      </c>
      <c r="AK9" s="6">
        <v>53.948994999999996</v>
      </c>
      <c r="AL9" s="6">
        <v>55.813082999999999</v>
      </c>
      <c r="AM9" s="6">
        <v>57.272902000000002</v>
      </c>
      <c r="AN9" s="6">
        <v>59.169331</v>
      </c>
      <c r="AO9" s="6">
        <v>59.354334999999999</v>
      </c>
      <c r="AP9" s="6">
        <v>58.295862</v>
      </c>
      <c r="AQ9" s="6">
        <v>56.909359000000002</v>
      </c>
      <c r="AR9" s="6">
        <v>58.813040999999998</v>
      </c>
      <c r="AS9" s="6">
        <v>59.208275999999998</v>
      </c>
      <c r="AT9" s="6">
        <v>59.121772999999997</v>
      </c>
      <c r="AU9" s="6">
        <v>59.611480999999998</v>
      </c>
      <c r="AV9" s="6">
        <v>60.315579999999997</v>
      </c>
      <c r="AW9" s="6">
        <v>62.043498</v>
      </c>
      <c r="AX9" s="6">
        <v>62.079782999999999</v>
      </c>
      <c r="AY9" s="6">
        <v>62.445818000000003</v>
      </c>
      <c r="AZ9" s="6"/>
    </row>
    <row r="10" spans="1:52" s="1" customFormat="1" ht="21">
      <c r="A10" s="415"/>
      <c r="B10" s="5" t="s">
        <v>283</v>
      </c>
      <c r="C10" s="415"/>
      <c r="D10" s="8">
        <v>20.998457999999999</v>
      </c>
      <c r="E10" s="8">
        <v>22.360666999999999</v>
      </c>
      <c r="F10" s="8">
        <v>23.683147999999999</v>
      </c>
      <c r="G10" s="8">
        <v>24.117086</v>
      </c>
      <c r="H10" s="8">
        <v>23.947078000000001</v>
      </c>
      <c r="I10" s="8">
        <v>23.739747999999999</v>
      </c>
      <c r="J10" s="8">
        <v>24.810480999999999</v>
      </c>
      <c r="K10" s="8">
        <v>25.653424000000001</v>
      </c>
      <c r="L10" s="8">
        <v>26.883054000000001</v>
      </c>
      <c r="M10" s="8">
        <v>27.724391000000001</v>
      </c>
      <c r="N10" s="8">
        <v>27.982793999999998</v>
      </c>
      <c r="O10" s="8">
        <v>29.67407</v>
      </c>
      <c r="P10" s="8">
        <v>30.552413999999999</v>
      </c>
      <c r="Q10" s="8">
        <v>32.17353</v>
      </c>
      <c r="R10" s="8">
        <v>31.871701999999999</v>
      </c>
      <c r="S10" s="8">
        <v>32.262928000000002</v>
      </c>
      <c r="T10" s="8">
        <v>33.098154999999998</v>
      </c>
      <c r="U10" s="8">
        <v>34.296354000000001</v>
      </c>
      <c r="V10" s="8">
        <v>34.233756</v>
      </c>
      <c r="W10" s="8">
        <v>34.376722999999998</v>
      </c>
      <c r="X10" s="8">
        <v>34.750667</v>
      </c>
      <c r="Y10" s="8">
        <v>35.464137000000001</v>
      </c>
      <c r="Z10" s="8">
        <v>37.133778</v>
      </c>
      <c r="AA10" s="8">
        <v>38.509397</v>
      </c>
      <c r="AB10" s="8">
        <v>39.461803000000003</v>
      </c>
      <c r="AC10" s="8">
        <v>40.449952000000003</v>
      </c>
      <c r="AD10" s="8">
        <v>41.037858999999997</v>
      </c>
      <c r="AE10" s="8">
        <v>42.618710999999998</v>
      </c>
      <c r="AF10" s="8">
        <v>43.205913000000002</v>
      </c>
      <c r="AG10" s="8">
        <v>44.179811999999998</v>
      </c>
      <c r="AH10" s="8">
        <v>45.531945</v>
      </c>
      <c r="AI10" s="8">
        <v>46.439939000000003</v>
      </c>
      <c r="AJ10" s="8">
        <v>47.700657</v>
      </c>
      <c r="AK10" s="8">
        <v>49.161079000000001</v>
      </c>
      <c r="AL10" s="8">
        <v>50.199570000000001</v>
      </c>
      <c r="AM10" s="8">
        <v>50.665691000000002</v>
      </c>
      <c r="AN10" s="8">
        <v>51.648992999999997</v>
      </c>
      <c r="AO10" s="8">
        <v>52.464585</v>
      </c>
      <c r="AP10" s="8">
        <v>52.504261</v>
      </c>
      <c r="AQ10" s="8">
        <v>51.262577999999998</v>
      </c>
      <c r="AR10" s="8">
        <v>52.397875999999997</v>
      </c>
      <c r="AS10" s="8">
        <v>52.564447999999999</v>
      </c>
      <c r="AT10" s="8">
        <v>52.258913</v>
      </c>
      <c r="AU10" s="8">
        <v>52.397170000000003</v>
      </c>
      <c r="AV10" s="8">
        <v>52.487467000000002</v>
      </c>
      <c r="AW10" s="8">
        <v>53.375396000000002</v>
      </c>
      <c r="AX10" s="8">
        <v>53.074598000000002</v>
      </c>
      <c r="AY10" s="8">
        <v>53.516109999999998</v>
      </c>
      <c r="AZ10" s="8"/>
    </row>
    <row r="11" spans="1:52" s="1" customFormat="1" ht="21">
      <c r="A11" s="415"/>
      <c r="B11" s="5" t="s">
        <v>116</v>
      </c>
      <c r="C11" s="415"/>
      <c r="D11" s="6">
        <v>30.926328999999999</v>
      </c>
      <c r="E11" s="6">
        <v>32.086097000000002</v>
      </c>
      <c r="F11" s="6">
        <v>32.866495</v>
      </c>
      <c r="G11" s="6">
        <v>33.646588000000001</v>
      </c>
      <c r="H11" s="6">
        <v>33.343035999999998</v>
      </c>
      <c r="I11" s="6">
        <v>34.255882</v>
      </c>
      <c r="J11" s="6">
        <v>35.085811</v>
      </c>
      <c r="K11" s="6">
        <v>35.460160999999999</v>
      </c>
      <c r="L11" s="6">
        <v>35.741011</v>
      </c>
      <c r="M11" s="6">
        <v>35.901083999999997</v>
      </c>
      <c r="N11" s="6">
        <v>35.908346999999999</v>
      </c>
      <c r="O11" s="6">
        <v>36.741331000000002</v>
      </c>
      <c r="P11" s="6">
        <v>36.623294000000001</v>
      </c>
      <c r="Q11" s="6">
        <v>37.625439999999998</v>
      </c>
      <c r="R11" s="6">
        <v>38.409824999999998</v>
      </c>
      <c r="S11" s="6">
        <v>39.116163999999998</v>
      </c>
      <c r="T11" s="6">
        <v>40.000985</v>
      </c>
      <c r="U11" s="6">
        <v>40.291801</v>
      </c>
      <c r="V11" s="6">
        <v>40.757601000000001</v>
      </c>
      <c r="W11" s="6">
        <v>41.116686000000001</v>
      </c>
      <c r="X11" s="6">
        <v>41.820754999999998</v>
      </c>
      <c r="Y11" s="6">
        <v>42.368653999999999</v>
      </c>
      <c r="Z11" s="6">
        <v>43.824115999999997</v>
      </c>
      <c r="AA11" s="6">
        <v>43.991425</v>
      </c>
      <c r="AB11" s="6">
        <v>44.364100000000001</v>
      </c>
      <c r="AC11" s="6">
        <v>44.461742000000001</v>
      </c>
      <c r="AD11" s="6">
        <v>45.567061000000002</v>
      </c>
      <c r="AE11" s="6">
        <v>46.227584</v>
      </c>
      <c r="AF11" s="6">
        <v>47.267580000000002</v>
      </c>
      <c r="AG11" s="6">
        <v>48.644677999999999</v>
      </c>
      <c r="AH11" s="6">
        <v>50.004824999999997</v>
      </c>
      <c r="AI11" s="6">
        <v>51.124102000000001</v>
      </c>
      <c r="AJ11" s="6">
        <v>52.565227</v>
      </c>
      <c r="AK11" s="6">
        <v>54.182554000000003</v>
      </c>
      <c r="AL11" s="6">
        <v>55.592143999999998</v>
      </c>
      <c r="AM11" s="6">
        <v>56.777213000000003</v>
      </c>
      <c r="AN11" s="6">
        <v>57.338788000000001</v>
      </c>
      <c r="AO11" s="6">
        <v>57.959629</v>
      </c>
      <c r="AP11" s="6">
        <v>58.494041000000003</v>
      </c>
      <c r="AQ11" s="6">
        <v>60.334744999999998</v>
      </c>
      <c r="AR11" s="6">
        <v>62.039842</v>
      </c>
      <c r="AS11" s="6">
        <v>62.138753999999999</v>
      </c>
      <c r="AT11" s="6">
        <v>62.302290999999997</v>
      </c>
      <c r="AU11" s="6">
        <v>62.541598</v>
      </c>
      <c r="AV11" s="6">
        <v>62.818201999999999</v>
      </c>
      <c r="AW11" s="6">
        <v>63.287362000000002</v>
      </c>
      <c r="AX11" s="6">
        <v>63.454667999999998</v>
      </c>
      <c r="AY11" s="6">
        <v>64.093078000000006</v>
      </c>
      <c r="AZ11" s="6"/>
    </row>
    <row r="12" spans="1:52" s="1" customFormat="1" ht="31.5">
      <c r="A12" s="415"/>
      <c r="B12" s="5" t="s">
        <v>332</v>
      </c>
      <c r="C12" s="415"/>
      <c r="D12" s="8"/>
      <c r="E12" s="8"/>
      <c r="F12" s="8"/>
      <c r="G12" s="8"/>
      <c r="H12" s="8"/>
      <c r="I12" s="8"/>
      <c r="J12" s="8"/>
      <c r="K12" s="8"/>
      <c r="L12" s="8"/>
      <c r="M12" s="8"/>
      <c r="N12" s="8"/>
      <c r="O12" s="8"/>
      <c r="P12" s="8"/>
      <c r="Q12" s="8"/>
      <c r="R12" s="8"/>
      <c r="S12" s="8"/>
      <c r="T12" s="8"/>
      <c r="U12" s="8"/>
      <c r="V12" s="8"/>
      <c r="W12" s="8"/>
      <c r="X12" s="8"/>
      <c r="Y12" s="8"/>
      <c r="Z12" s="8"/>
      <c r="AA12" s="8"/>
      <c r="AB12" s="8"/>
      <c r="AC12" s="8">
        <v>42.410207999999997</v>
      </c>
      <c r="AD12" s="8">
        <v>42.911974999999998</v>
      </c>
      <c r="AE12" s="8">
        <v>43.736913999999999</v>
      </c>
      <c r="AF12" s="8">
        <v>44.196896000000002</v>
      </c>
      <c r="AG12" s="8">
        <v>44.8247</v>
      </c>
      <c r="AH12" s="8">
        <v>45.897592000000003</v>
      </c>
      <c r="AI12" s="8">
        <v>46.576968000000001</v>
      </c>
      <c r="AJ12" s="8">
        <v>47.031458000000001</v>
      </c>
      <c r="AK12" s="8">
        <v>47.264122</v>
      </c>
      <c r="AL12" s="8">
        <v>47.839635999999999</v>
      </c>
      <c r="AM12" s="8">
        <v>48.261170999999997</v>
      </c>
      <c r="AN12" s="8">
        <v>48.993501999999999</v>
      </c>
      <c r="AO12" s="8">
        <v>49.470801000000002</v>
      </c>
      <c r="AP12" s="8">
        <v>49.343584</v>
      </c>
      <c r="AQ12" s="8">
        <v>48.835458000000003</v>
      </c>
      <c r="AR12" s="8">
        <v>50.111704000000003</v>
      </c>
      <c r="AS12" s="8">
        <v>50.873775000000002</v>
      </c>
      <c r="AT12" s="8">
        <v>51.251407999999998</v>
      </c>
      <c r="AU12" s="8">
        <v>51.821396</v>
      </c>
      <c r="AV12" s="8">
        <v>52.253726999999998</v>
      </c>
      <c r="AW12" s="8">
        <v>52.723669000000001</v>
      </c>
      <c r="AX12" s="8">
        <v>52.976602999999997</v>
      </c>
      <c r="AY12" s="8">
        <v>53.500005999999999</v>
      </c>
      <c r="AZ12" s="8"/>
    </row>
    <row r="13" spans="1:52" s="1" customFormat="1" ht="21">
      <c r="A13" s="416"/>
      <c r="B13" s="5" t="s">
        <v>333</v>
      </c>
      <c r="C13" s="41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v>39.23216</v>
      </c>
      <c r="AI13" s="6">
        <v>39.91865</v>
      </c>
      <c r="AJ13" s="6">
        <v>40.593460999999998</v>
      </c>
      <c r="AK13" s="6">
        <v>41.525626000000003</v>
      </c>
      <c r="AL13" s="6">
        <v>42.440649999999998</v>
      </c>
      <c r="AM13" s="6">
        <v>43.115616000000003</v>
      </c>
      <c r="AN13" s="6">
        <v>43.790787999999999</v>
      </c>
      <c r="AO13" s="6">
        <v>44.408056999999999</v>
      </c>
      <c r="AP13" s="6">
        <v>44.433557999999998</v>
      </c>
      <c r="AQ13" s="6">
        <v>44.587052</v>
      </c>
      <c r="AR13" s="6">
        <v>45.359487000000001</v>
      </c>
      <c r="AS13" s="6">
        <v>45.837674</v>
      </c>
      <c r="AT13" s="6">
        <v>46.05912</v>
      </c>
      <c r="AU13" s="6">
        <v>46.522830999999996</v>
      </c>
      <c r="AV13" s="6">
        <v>46.901954000000003</v>
      </c>
      <c r="AW13" s="6">
        <v>47.390411999999998</v>
      </c>
      <c r="AX13" s="6">
        <v>47.583170000000003</v>
      </c>
      <c r="AY13" s="6">
        <v>48.204206999999997</v>
      </c>
      <c r="AZ13" s="6"/>
    </row>
    <row r="14" spans="1:52" s="17" customFormat="1" ht="12.75" customHeight="1">
      <c r="A14" s="404" t="s">
        <v>335</v>
      </c>
      <c r="B14" s="15" t="s">
        <v>53</v>
      </c>
      <c r="C14" s="404" t="s">
        <v>334</v>
      </c>
      <c r="D14" s="16">
        <v>64.661162000000004</v>
      </c>
      <c r="E14" s="16">
        <v>65.422207999999998</v>
      </c>
      <c r="F14" s="16">
        <v>68.163545999999997</v>
      </c>
      <c r="G14" s="16">
        <v>70.427638999999999</v>
      </c>
      <c r="H14" s="16">
        <v>74.692639</v>
      </c>
      <c r="I14" s="16">
        <v>73.574856999999994</v>
      </c>
      <c r="J14" s="16">
        <v>73.311194999999998</v>
      </c>
      <c r="K14" s="16">
        <v>75.939329999999998</v>
      </c>
      <c r="L14" s="16">
        <v>79.214763000000005</v>
      </c>
      <c r="M14" s="16">
        <v>81.269765000000007</v>
      </c>
      <c r="N14" s="16">
        <v>82.588583999999997</v>
      </c>
      <c r="O14" s="16">
        <v>82.601675999999998</v>
      </c>
      <c r="P14" s="16">
        <v>88.242141000000004</v>
      </c>
      <c r="Q14" s="16">
        <v>87.981244000000004</v>
      </c>
      <c r="R14" s="16">
        <v>88.285702000000001</v>
      </c>
      <c r="S14" s="16">
        <v>90.175708999999998</v>
      </c>
      <c r="T14" s="16">
        <v>90.128038000000004</v>
      </c>
      <c r="U14" s="16">
        <v>90.359870999999998</v>
      </c>
      <c r="V14" s="16">
        <v>92.211951999999997</v>
      </c>
      <c r="W14" s="16">
        <v>94.664593999999994</v>
      </c>
      <c r="X14" s="16">
        <v>95.303175999999993</v>
      </c>
      <c r="Y14" s="16">
        <v>95.249403000000001</v>
      </c>
      <c r="Z14" s="16">
        <v>94.302465999999995</v>
      </c>
      <c r="AA14" s="16">
        <v>94.818022999999997</v>
      </c>
      <c r="AB14" s="16">
        <v>95.961556000000002</v>
      </c>
      <c r="AC14" s="16">
        <v>98.131771999999998</v>
      </c>
      <c r="AD14" s="16">
        <v>96.719295000000002</v>
      </c>
      <c r="AE14" s="16">
        <v>97.412280999999993</v>
      </c>
      <c r="AF14" s="16">
        <v>98.239046000000002</v>
      </c>
      <c r="AG14" s="16">
        <v>96.540424999999999</v>
      </c>
      <c r="AH14" s="16">
        <v>98.072839000000002</v>
      </c>
      <c r="AI14" s="16">
        <v>99.541619999999995</v>
      </c>
      <c r="AJ14" s="16">
        <v>101.325754</v>
      </c>
      <c r="AK14" s="16">
        <v>95.652285000000006</v>
      </c>
      <c r="AL14" s="16">
        <v>92.771790999999993</v>
      </c>
      <c r="AM14" s="16">
        <v>92.523992000000007</v>
      </c>
      <c r="AN14" s="16">
        <v>95.271624000000003</v>
      </c>
      <c r="AO14" s="16">
        <v>94.321326999999997</v>
      </c>
      <c r="AP14" s="16">
        <v>94.067819</v>
      </c>
      <c r="AQ14" s="16">
        <v>91.624908000000005</v>
      </c>
      <c r="AR14" s="16">
        <v>91.028350000000003</v>
      </c>
      <c r="AS14" s="16">
        <v>92.206576999999996</v>
      </c>
      <c r="AT14" s="16">
        <v>91.261786999999998</v>
      </c>
      <c r="AU14" s="16">
        <v>94.931186999999994</v>
      </c>
      <c r="AV14" s="16">
        <v>94.666721999999993</v>
      </c>
      <c r="AW14" s="16">
        <v>94.684894999999997</v>
      </c>
      <c r="AX14" s="16">
        <v>95.250034999999997</v>
      </c>
      <c r="AY14" s="16">
        <v>96.697177999999994</v>
      </c>
      <c r="AZ14" s="16"/>
    </row>
    <row r="15" spans="1:52" s="17" customFormat="1" ht="12.75">
      <c r="A15" s="405"/>
      <c r="B15" s="18" t="s">
        <v>105</v>
      </c>
      <c r="C15" s="405"/>
      <c r="D15" s="19">
        <v>69.555913000000004</v>
      </c>
      <c r="E15" s="19">
        <v>69.967664999999997</v>
      </c>
      <c r="F15" s="19">
        <v>71.710058000000004</v>
      </c>
      <c r="G15" s="19">
        <v>73.620580000000004</v>
      </c>
      <c r="H15" s="19">
        <v>77.290059999999997</v>
      </c>
      <c r="I15" s="19">
        <v>78.060984000000005</v>
      </c>
      <c r="J15" s="19">
        <v>79.767842999999999</v>
      </c>
      <c r="K15" s="19">
        <v>82.175988000000004</v>
      </c>
      <c r="L15" s="19">
        <v>84.047202999999996</v>
      </c>
      <c r="M15" s="19">
        <v>86.068269000000001</v>
      </c>
      <c r="N15" s="19">
        <v>86.775313999999995</v>
      </c>
      <c r="O15" s="19">
        <v>86.217903000000007</v>
      </c>
      <c r="P15" s="19">
        <v>87.390709999999999</v>
      </c>
      <c r="Q15" s="19">
        <v>87.854022999999998</v>
      </c>
      <c r="R15" s="19">
        <v>88.332920999999999</v>
      </c>
      <c r="S15" s="19">
        <v>88.739253000000005</v>
      </c>
      <c r="T15" s="19">
        <v>88.091205000000002</v>
      </c>
      <c r="U15" s="19">
        <v>88.651709999999994</v>
      </c>
      <c r="V15" s="19">
        <v>89.899224000000004</v>
      </c>
      <c r="W15" s="19">
        <v>92.215339</v>
      </c>
      <c r="X15" s="19">
        <v>93.866484</v>
      </c>
      <c r="Y15" s="19">
        <v>95.873896000000002</v>
      </c>
      <c r="Z15" s="19">
        <v>95.039147999999997</v>
      </c>
      <c r="AA15" s="19">
        <v>96.431850999999995</v>
      </c>
      <c r="AB15" s="19">
        <v>98.216055999999995</v>
      </c>
      <c r="AC15" s="19">
        <v>99.885478000000006</v>
      </c>
      <c r="AD15" s="19">
        <v>99.245523000000006</v>
      </c>
      <c r="AE15" s="19">
        <v>99.216759999999994</v>
      </c>
      <c r="AF15" s="19">
        <v>98.093575000000001</v>
      </c>
      <c r="AG15" s="19">
        <v>97.008084999999994</v>
      </c>
      <c r="AH15" s="19">
        <v>95.316974999999999</v>
      </c>
      <c r="AI15" s="19">
        <v>96.253746000000007</v>
      </c>
      <c r="AJ15" s="19">
        <v>96.237939999999995</v>
      </c>
      <c r="AK15" s="19">
        <v>95.223161000000005</v>
      </c>
      <c r="AL15" s="19">
        <v>94.494100000000003</v>
      </c>
      <c r="AM15" s="19">
        <v>91.982225</v>
      </c>
      <c r="AN15" s="19">
        <v>92.966147000000007</v>
      </c>
      <c r="AO15" s="19">
        <v>93.607048000000006</v>
      </c>
      <c r="AP15" s="19">
        <v>93.901705000000007</v>
      </c>
      <c r="AQ15" s="19">
        <v>90.623626000000002</v>
      </c>
      <c r="AR15" s="19">
        <v>90.600984999999994</v>
      </c>
      <c r="AS15" s="19">
        <v>93.292068999999998</v>
      </c>
      <c r="AT15" s="19">
        <v>93.454752999999997</v>
      </c>
      <c r="AU15" s="19">
        <v>95.530099000000007</v>
      </c>
      <c r="AV15" s="19">
        <v>96.687299999999993</v>
      </c>
      <c r="AW15" s="19">
        <v>96.275581000000003</v>
      </c>
      <c r="AX15" s="19">
        <v>98.824195000000003</v>
      </c>
      <c r="AY15" s="19">
        <v>100.240306</v>
      </c>
      <c r="AZ15" s="19"/>
    </row>
    <row r="16" spans="1:52" s="17" customFormat="1" ht="12.75">
      <c r="A16" s="405"/>
      <c r="B16" s="15" t="s">
        <v>107</v>
      </c>
      <c r="C16" s="405"/>
      <c r="D16" s="16">
        <v>68.302080000000004</v>
      </c>
      <c r="E16" s="16">
        <v>68.776312000000004</v>
      </c>
      <c r="F16" s="16">
        <v>70.469522999999995</v>
      </c>
      <c r="G16" s="16">
        <v>73.315387000000001</v>
      </c>
      <c r="H16" s="16">
        <v>78.079378000000005</v>
      </c>
      <c r="I16" s="16">
        <v>74.957941000000005</v>
      </c>
      <c r="J16" s="16">
        <v>77.699547999999993</v>
      </c>
      <c r="K16" s="16">
        <v>80.069820000000007</v>
      </c>
      <c r="L16" s="16">
        <v>82.184428999999994</v>
      </c>
      <c r="M16" s="16">
        <v>86.042293000000001</v>
      </c>
      <c r="N16" s="16">
        <v>87.658556000000004</v>
      </c>
      <c r="O16" s="16">
        <v>86.172994000000003</v>
      </c>
      <c r="P16" s="16">
        <v>86.103679</v>
      </c>
      <c r="Q16" s="16">
        <v>84.550532000000004</v>
      </c>
      <c r="R16" s="16">
        <v>85.976264999999998</v>
      </c>
      <c r="S16" s="16">
        <v>86.134028000000001</v>
      </c>
      <c r="T16" s="16">
        <v>85.656976999999998</v>
      </c>
      <c r="U16" s="16">
        <v>86.665762000000001</v>
      </c>
      <c r="V16" s="16">
        <v>88.149749</v>
      </c>
      <c r="W16" s="16">
        <v>90.487474000000006</v>
      </c>
      <c r="X16" s="16">
        <v>89.820966999999996</v>
      </c>
      <c r="Y16" s="16">
        <v>88.700446999999997</v>
      </c>
      <c r="Z16" s="16">
        <v>86.954678999999999</v>
      </c>
      <c r="AA16" s="16">
        <v>88.262433999999999</v>
      </c>
      <c r="AB16" s="16">
        <v>91.197288999999998</v>
      </c>
      <c r="AC16" s="16">
        <v>93.694726000000003</v>
      </c>
      <c r="AD16" s="16">
        <v>91.496870999999999</v>
      </c>
      <c r="AE16" s="16">
        <v>92.000693999999996</v>
      </c>
      <c r="AF16" s="16">
        <v>91.612958000000006</v>
      </c>
      <c r="AG16" s="16">
        <v>89.014142000000007</v>
      </c>
      <c r="AH16" s="16">
        <v>88.915357</v>
      </c>
      <c r="AI16" s="16">
        <v>86.920607000000004</v>
      </c>
      <c r="AJ16" s="16">
        <v>84.563293999999999</v>
      </c>
      <c r="AK16" s="16">
        <v>81.436730999999995</v>
      </c>
      <c r="AL16" s="16">
        <v>78.317381999999995</v>
      </c>
      <c r="AM16" s="16">
        <v>75.978607999999994</v>
      </c>
      <c r="AN16" s="16">
        <v>77.257491000000002</v>
      </c>
      <c r="AO16" s="16">
        <v>77.453165999999996</v>
      </c>
      <c r="AP16" s="16">
        <v>79.232166000000007</v>
      </c>
      <c r="AQ16" s="16">
        <v>77.269501000000005</v>
      </c>
      <c r="AR16" s="16">
        <v>75.994410999999999</v>
      </c>
      <c r="AS16" s="16">
        <v>77.232014000000007</v>
      </c>
      <c r="AT16" s="16">
        <v>77.499640999999997</v>
      </c>
      <c r="AU16" s="16">
        <v>78.587203000000002</v>
      </c>
      <c r="AV16" s="16">
        <v>77.420834999999997</v>
      </c>
      <c r="AW16" s="16">
        <v>77.032405999999995</v>
      </c>
      <c r="AX16" s="16">
        <v>79.182468</v>
      </c>
      <c r="AY16" s="16">
        <v>79.667655999999994</v>
      </c>
      <c r="AZ16" s="16"/>
    </row>
    <row r="17" spans="1:52" s="17" customFormat="1" ht="12.75">
      <c r="A17" s="405"/>
      <c r="B17" s="15" t="s">
        <v>114</v>
      </c>
      <c r="C17" s="405"/>
      <c r="D17" s="19">
        <v>50.351042</v>
      </c>
      <c r="E17" s="19">
        <v>50.520355000000002</v>
      </c>
      <c r="F17" s="19">
        <v>53.288274999999999</v>
      </c>
      <c r="G17" s="19">
        <v>55.341399000000003</v>
      </c>
      <c r="H17" s="19">
        <v>58.390889000000001</v>
      </c>
      <c r="I17" s="19">
        <v>57.802588999999998</v>
      </c>
      <c r="J17" s="19">
        <v>58.632949000000004</v>
      </c>
      <c r="K17" s="19">
        <v>60.263914</v>
      </c>
      <c r="L17" s="19">
        <v>62.590254999999999</v>
      </c>
      <c r="M17" s="19">
        <v>64.843598</v>
      </c>
      <c r="N17" s="19">
        <v>68.759360999999998</v>
      </c>
      <c r="O17" s="19">
        <v>70.002662999999998</v>
      </c>
      <c r="P17" s="19">
        <v>72.532859000000002</v>
      </c>
      <c r="Q17" s="19">
        <v>73.366849999999999</v>
      </c>
      <c r="R17" s="19">
        <v>76.669884999999994</v>
      </c>
      <c r="S17" s="19">
        <v>78.269863999999998</v>
      </c>
      <c r="T17" s="19">
        <v>77.588937999999999</v>
      </c>
      <c r="U17" s="19">
        <v>77.938001999999997</v>
      </c>
      <c r="V17" s="19">
        <v>78.412537999999998</v>
      </c>
      <c r="W17" s="19">
        <v>79.171914999999998</v>
      </c>
      <c r="X17" s="19">
        <v>77.736445000000003</v>
      </c>
      <c r="Y17" s="19">
        <v>77.352613000000005</v>
      </c>
      <c r="Z17" s="19">
        <v>76.895196999999996</v>
      </c>
      <c r="AA17" s="19">
        <v>78.386291999999997</v>
      </c>
      <c r="AB17" s="19">
        <v>80.004343000000006</v>
      </c>
      <c r="AC17" s="19">
        <v>80.496308999999997</v>
      </c>
      <c r="AD17" s="19">
        <v>79.570408999999998</v>
      </c>
      <c r="AE17" s="19">
        <v>78.736722999999998</v>
      </c>
      <c r="AF17" s="19">
        <v>77.631798000000003</v>
      </c>
      <c r="AG17" s="19">
        <v>74.490647999999993</v>
      </c>
      <c r="AH17" s="19">
        <v>73.507992999999999</v>
      </c>
      <c r="AI17" s="19">
        <v>72.538786999999999</v>
      </c>
      <c r="AJ17" s="19">
        <v>72.934254999999993</v>
      </c>
      <c r="AK17" s="19">
        <v>70.749643000000006</v>
      </c>
      <c r="AL17" s="19">
        <v>69.361643000000001</v>
      </c>
      <c r="AM17" s="19">
        <v>68.590137999999996</v>
      </c>
      <c r="AN17" s="19">
        <v>72.009744999999995</v>
      </c>
      <c r="AO17" s="19">
        <v>72.901093000000003</v>
      </c>
      <c r="AP17" s="19">
        <v>73.383943000000002</v>
      </c>
      <c r="AQ17" s="19">
        <v>73.260523000000006</v>
      </c>
      <c r="AR17" s="19">
        <v>71.347370999999995</v>
      </c>
      <c r="AS17" s="19">
        <v>72.067125000000004</v>
      </c>
      <c r="AT17" s="19">
        <v>73.967012999999994</v>
      </c>
      <c r="AU17" s="19">
        <v>75.887017999999998</v>
      </c>
      <c r="AV17" s="19">
        <v>75.637912</v>
      </c>
      <c r="AW17" s="19">
        <v>74.784255999999999</v>
      </c>
      <c r="AX17" s="19">
        <v>75.378557000000001</v>
      </c>
      <c r="AY17" s="19">
        <v>76.620116999999993</v>
      </c>
      <c r="AZ17" s="19"/>
    </row>
    <row r="18" spans="1:52" s="17" customFormat="1" ht="12.75">
      <c r="A18" s="405"/>
      <c r="B18" s="15" t="s">
        <v>115</v>
      </c>
      <c r="C18" s="405"/>
      <c r="D18" s="16">
        <v>90.256058999999993</v>
      </c>
      <c r="E18" s="16">
        <v>89.650861000000006</v>
      </c>
      <c r="F18" s="16">
        <v>91.378673000000006</v>
      </c>
      <c r="G18" s="16">
        <v>93.327775000000003</v>
      </c>
      <c r="H18" s="16">
        <v>96.404183000000003</v>
      </c>
      <c r="I18" s="16">
        <v>95.807101000000003</v>
      </c>
      <c r="J18" s="16">
        <v>93.513563000000005</v>
      </c>
      <c r="K18" s="16">
        <v>92.751096000000004</v>
      </c>
      <c r="L18" s="16">
        <v>95.501745999999997</v>
      </c>
      <c r="M18" s="16">
        <v>98.168717999999998</v>
      </c>
      <c r="N18" s="16">
        <v>98.507327000000004</v>
      </c>
      <c r="O18" s="16">
        <v>97.049120000000002</v>
      </c>
      <c r="P18" s="16">
        <v>97.838044999999994</v>
      </c>
      <c r="Q18" s="16">
        <v>96.266492</v>
      </c>
      <c r="R18" s="16">
        <v>97.337818999999996</v>
      </c>
      <c r="S18" s="16">
        <v>96.373159999999999</v>
      </c>
      <c r="T18" s="16">
        <v>96.321528999999998</v>
      </c>
      <c r="U18" s="16">
        <v>97.42398</v>
      </c>
      <c r="V18" s="16">
        <v>96.207659000000007</v>
      </c>
      <c r="W18" s="16">
        <v>96.559976000000006</v>
      </c>
      <c r="X18" s="16">
        <v>94.976031000000006</v>
      </c>
      <c r="Y18" s="16">
        <v>94.883369999999999</v>
      </c>
      <c r="Z18" s="16">
        <v>93.828353000000007</v>
      </c>
      <c r="AA18" s="16">
        <v>95.589365000000001</v>
      </c>
      <c r="AB18" s="16">
        <v>97.247624999999999</v>
      </c>
      <c r="AC18" s="16">
        <v>99.058093999999997</v>
      </c>
      <c r="AD18" s="16">
        <v>98.477540000000005</v>
      </c>
      <c r="AE18" s="16">
        <v>99.987313999999998</v>
      </c>
      <c r="AF18" s="16">
        <v>99.284231000000005</v>
      </c>
      <c r="AG18" s="16">
        <v>98.728376999999995</v>
      </c>
      <c r="AH18" s="16">
        <v>100.407089</v>
      </c>
      <c r="AI18" s="16">
        <v>96.965847999999994</v>
      </c>
      <c r="AJ18" s="16">
        <v>97.500765000000001</v>
      </c>
      <c r="AK18" s="16">
        <v>97.244676999999996</v>
      </c>
      <c r="AL18" s="16">
        <v>97.888947999999999</v>
      </c>
      <c r="AM18" s="16">
        <v>94.357950000000002</v>
      </c>
      <c r="AN18" s="16">
        <v>99.141293000000005</v>
      </c>
      <c r="AO18" s="16">
        <v>101.228792</v>
      </c>
      <c r="AP18" s="16">
        <v>101.01269499999999</v>
      </c>
      <c r="AQ18" s="16">
        <v>95.613500000000002</v>
      </c>
      <c r="AR18" s="16">
        <v>94.798823999999996</v>
      </c>
      <c r="AS18" s="16">
        <v>96.374528999999995</v>
      </c>
      <c r="AT18" s="16">
        <v>97.256345999999994</v>
      </c>
      <c r="AU18" s="16">
        <v>97.658597999999998</v>
      </c>
      <c r="AV18" s="16">
        <v>96.808094999999994</v>
      </c>
      <c r="AW18" s="16">
        <v>98.408382000000003</v>
      </c>
      <c r="AX18" s="16">
        <v>97.080864000000005</v>
      </c>
      <c r="AY18" s="16">
        <v>98.634958999999995</v>
      </c>
      <c r="AZ18" s="16"/>
    </row>
    <row r="19" spans="1:52" s="17" customFormat="1" ht="21">
      <c r="A19" s="405"/>
      <c r="B19" s="15" t="s">
        <v>283</v>
      </c>
      <c r="C19" s="405"/>
      <c r="D19" s="19">
        <v>65.962964999999997</v>
      </c>
      <c r="E19" s="19">
        <v>67.703170999999998</v>
      </c>
      <c r="F19" s="19">
        <v>70.004694999999998</v>
      </c>
      <c r="G19" s="19">
        <v>69.634574999999998</v>
      </c>
      <c r="H19" s="19">
        <v>69.773183000000003</v>
      </c>
      <c r="I19" s="19">
        <v>67.325890000000001</v>
      </c>
      <c r="J19" s="19">
        <v>68.698110999999997</v>
      </c>
      <c r="K19" s="19">
        <v>70.282269999999997</v>
      </c>
      <c r="L19" s="19">
        <v>73.072322</v>
      </c>
      <c r="M19" s="19">
        <v>75.023202999999995</v>
      </c>
      <c r="N19" s="19">
        <v>75.707132999999999</v>
      </c>
      <c r="O19" s="19">
        <v>78.462723999999994</v>
      </c>
      <c r="P19" s="19">
        <v>81.045565999999994</v>
      </c>
      <c r="Q19" s="19">
        <v>83.072687999999999</v>
      </c>
      <c r="R19" s="19">
        <v>80.612810999999994</v>
      </c>
      <c r="S19" s="19">
        <v>80.128804000000002</v>
      </c>
      <c r="T19" s="19">
        <v>80.384856999999997</v>
      </c>
      <c r="U19" s="19">
        <v>82.693696000000003</v>
      </c>
      <c r="V19" s="19">
        <v>81.599419999999995</v>
      </c>
      <c r="W19" s="19">
        <v>81.224586000000002</v>
      </c>
      <c r="X19" s="19">
        <v>80.725809999999996</v>
      </c>
      <c r="Y19" s="19">
        <v>81.317847</v>
      </c>
      <c r="Z19" s="19">
        <v>82.318437000000003</v>
      </c>
      <c r="AA19" s="19">
        <v>85.043245999999996</v>
      </c>
      <c r="AB19" s="19">
        <v>86.414451999999997</v>
      </c>
      <c r="AC19" s="19">
        <v>88.383799999999994</v>
      </c>
      <c r="AD19" s="19">
        <v>89.457459999999998</v>
      </c>
      <c r="AE19" s="19">
        <v>91.310248999999999</v>
      </c>
      <c r="AF19" s="19">
        <v>88.985687999999996</v>
      </c>
      <c r="AG19" s="19">
        <v>87.227598999999998</v>
      </c>
      <c r="AH19" s="19">
        <v>89.991181999999995</v>
      </c>
      <c r="AI19" s="19">
        <v>89.858526999999995</v>
      </c>
      <c r="AJ19" s="19">
        <v>90.890472000000003</v>
      </c>
      <c r="AK19" s="19">
        <v>90.476648999999995</v>
      </c>
      <c r="AL19" s="19">
        <v>90.916347999999999</v>
      </c>
      <c r="AM19" s="19">
        <v>86.936454999999995</v>
      </c>
      <c r="AN19" s="19">
        <v>88.984746000000001</v>
      </c>
      <c r="AO19" s="19">
        <v>87.697626999999997</v>
      </c>
      <c r="AP19" s="19">
        <v>88.758144999999999</v>
      </c>
      <c r="AQ19" s="19">
        <v>83.747254999999996</v>
      </c>
      <c r="AR19" s="19">
        <v>84.458428999999995</v>
      </c>
      <c r="AS19" s="19">
        <v>84.002644000000004</v>
      </c>
      <c r="AT19" s="19">
        <v>83.527699999999996</v>
      </c>
      <c r="AU19" s="19">
        <v>84.286007999999995</v>
      </c>
      <c r="AV19" s="19">
        <v>83.526639000000003</v>
      </c>
      <c r="AW19" s="19">
        <v>84.516700999999998</v>
      </c>
      <c r="AX19" s="19">
        <v>83.861586000000003</v>
      </c>
      <c r="AY19" s="19">
        <v>84.882608000000005</v>
      </c>
      <c r="AZ19" s="19"/>
    </row>
    <row r="20" spans="1:52" s="17" customFormat="1" ht="21">
      <c r="A20" s="405"/>
      <c r="B20" s="15" t="s">
        <v>116</v>
      </c>
      <c r="C20" s="405"/>
      <c r="D20" s="16">
        <v>100</v>
      </c>
      <c r="E20" s="16">
        <v>100</v>
      </c>
      <c r="F20" s="16">
        <v>100</v>
      </c>
      <c r="G20" s="16">
        <v>100</v>
      </c>
      <c r="H20" s="16">
        <v>100</v>
      </c>
      <c r="I20" s="16">
        <v>100</v>
      </c>
      <c r="J20" s="16">
        <v>100</v>
      </c>
      <c r="K20" s="16">
        <v>100</v>
      </c>
      <c r="L20" s="16">
        <v>100</v>
      </c>
      <c r="M20" s="16">
        <v>100</v>
      </c>
      <c r="N20" s="16">
        <v>100</v>
      </c>
      <c r="O20" s="16">
        <v>100</v>
      </c>
      <c r="P20" s="16">
        <v>100</v>
      </c>
      <c r="Q20" s="16">
        <v>100</v>
      </c>
      <c r="R20" s="16">
        <v>100</v>
      </c>
      <c r="S20" s="16">
        <v>100</v>
      </c>
      <c r="T20" s="16">
        <v>100</v>
      </c>
      <c r="U20" s="16">
        <v>100</v>
      </c>
      <c r="V20" s="16">
        <v>100</v>
      </c>
      <c r="W20" s="16">
        <v>100</v>
      </c>
      <c r="X20" s="16">
        <v>100</v>
      </c>
      <c r="Y20" s="16">
        <v>100</v>
      </c>
      <c r="Z20" s="16">
        <v>100</v>
      </c>
      <c r="AA20" s="16">
        <v>100</v>
      </c>
      <c r="AB20" s="16">
        <v>100</v>
      </c>
      <c r="AC20" s="16">
        <v>100</v>
      </c>
      <c r="AD20" s="16">
        <v>100</v>
      </c>
      <c r="AE20" s="16">
        <v>100</v>
      </c>
      <c r="AF20" s="16">
        <v>100</v>
      </c>
      <c r="AG20" s="16">
        <v>100</v>
      </c>
      <c r="AH20" s="16">
        <v>100</v>
      </c>
      <c r="AI20" s="16">
        <v>100</v>
      </c>
      <c r="AJ20" s="16">
        <v>100</v>
      </c>
      <c r="AK20" s="16">
        <v>100</v>
      </c>
      <c r="AL20" s="16">
        <v>100</v>
      </c>
      <c r="AM20" s="16">
        <v>100</v>
      </c>
      <c r="AN20" s="16">
        <v>100</v>
      </c>
      <c r="AO20" s="16">
        <v>100</v>
      </c>
      <c r="AP20" s="16">
        <v>100</v>
      </c>
      <c r="AQ20" s="16">
        <v>100</v>
      </c>
      <c r="AR20" s="16">
        <v>100</v>
      </c>
      <c r="AS20" s="16">
        <v>100</v>
      </c>
      <c r="AT20" s="16">
        <v>100</v>
      </c>
      <c r="AU20" s="16">
        <v>100</v>
      </c>
      <c r="AV20" s="16">
        <v>100</v>
      </c>
      <c r="AW20" s="16">
        <v>100</v>
      </c>
      <c r="AX20" s="16">
        <v>100</v>
      </c>
      <c r="AY20" s="16">
        <v>100</v>
      </c>
      <c r="AZ20" s="16"/>
    </row>
    <row r="21" spans="1:52" s="17" customFormat="1" ht="31.5">
      <c r="A21" s="405"/>
      <c r="B21" s="15" t="s">
        <v>332</v>
      </c>
      <c r="C21" s="405"/>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v>88.571378999999993</v>
      </c>
      <c r="AD21" s="19">
        <v>87.363057999999995</v>
      </c>
      <c r="AE21" s="19">
        <v>87.729369000000005</v>
      </c>
      <c r="AF21" s="19">
        <v>87.407083</v>
      </c>
      <c r="AG21" s="19">
        <v>85.893372999999997</v>
      </c>
      <c r="AH21" s="19">
        <v>85.909982999999997</v>
      </c>
      <c r="AI21" s="19">
        <v>85.813843000000006</v>
      </c>
      <c r="AJ21" s="19">
        <v>85.834653000000003</v>
      </c>
      <c r="AK21" s="19">
        <v>83.313787000000005</v>
      </c>
      <c r="AL21" s="19">
        <v>81.762794999999997</v>
      </c>
      <c r="AM21" s="19">
        <v>80.208327999999995</v>
      </c>
      <c r="AN21" s="19">
        <v>82.262572000000006</v>
      </c>
      <c r="AO21" s="19">
        <v>82.608463999999998</v>
      </c>
      <c r="AP21" s="19">
        <v>83.218839000000003</v>
      </c>
      <c r="AQ21" s="19">
        <v>81.157508000000007</v>
      </c>
      <c r="AR21" s="19">
        <v>80.773421999999997</v>
      </c>
      <c r="AS21" s="19">
        <v>82.304079999999999</v>
      </c>
      <c r="AT21" s="19">
        <v>82.853710000000007</v>
      </c>
      <c r="AU21" s="19">
        <v>85.070504</v>
      </c>
      <c r="AV21" s="19">
        <v>84.981786</v>
      </c>
      <c r="AW21" s="19">
        <v>85.050156000000001</v>
      </c>
      <c r="AX21" s="19">
        <v>86.320796000000001</v>
      </c>
      <c r="AY21" s="19">
        <v>87.429169999999999</v>
      </c>
      <c r="AZ21" s="19"/>
    </row>
    <row r="22" spans="1:52" s="17" customFormat="1" ht="21">
      <c r="A22" s="406"/>
      <c r="B22" s="15" t="s">
        <v>333</v>
      </c>
      <c r="C22" s="40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v>76.148805999999993</v>
      </c>
      <c r="AI22" s="16">
        <v>75.942912000000007</v>
      </c>
      <c r="AJ22" s="16">
        <v>75.598048000000006</v>
      </c>
      <c r="AK22" s="16">
        <v>74.767296999999999</v>
      </c>
      <c r="AL22" s="16">
        <v>74.429221999999996</v>
      </c>
      <c r="AM22" s="16">
        <v>73.610856999999996</v>
      </c>
      <c r="AN22" s="16">
        <v>74.757029000000003</v>
      </c>
      <c r="AO22" s="16">
        <v>75.119707000000005</v>
      </c>
      <c r="AP22" s="16">
        <v>75.244640000000004</v>
      </c>
      <c r="AQ22" s="16">
        <v>73.703941</v>
      </c>
      <c r="AR22" s="16">
        <v>73.113478000000001</v>
      </c>
      <c r="AS22" s="16">
        <v>74.036989000000005</v>
      </c>
      <c r="AT22" s="16">
        <v>74.192699000000005</v>
      </c>
      <c r="AU22" s="16">
        <v>75.255063000000007</v>
      </c>
      <c r="AV22" s="16">
        <v>75.156599999999997</v>
      </c>
      <c r="AW22" s="16">
        <v>75.268163000000001</v>
      </c>
      <c r="AX22" s="16">
        <v>75.636708999999996</v>
      </c>
      <c r="AY22" s="16">
        <v>76.125155000000007</v>
      </c>
      <c r="AZ22" s="16"/>
    </row>
    <row r="23" spans="1:52" s="1" customFormat="1" ht="12.75">
      <c r="A23" s="9" t="s">
        <v>342</v>
      </c>
    </row>
    <row r="24" spans="1:52" s="1" customFormat="1" ht="12.75">
      <c r="A24" s="10" t="s">
        <v>343</v>
      </c>
    </row>
    <row r="25" spans="1:52" s="1" customFormat="1" ht="12.75">
      <c r="A25" s="11" t="s">
        <v>62</v>
      </c>
      <c r="B25" s="10" t="s">
        <v>344</v>
      </c>
    </row>
    <row r="26" spans="1:52" s="20" customFormat="1" ht="12.75">
      <c r="D26" s="21">
        <v>25569</v>
      </c>
      <c r="E26" s="21">
        <v>25934</v>
      </c>
      <c r="F26" s="21">
        <v>26299</v>
      </c>
      <c r="G26" s="21">
        <v>26665</v>
      </c>
      <c r="H26" s="21">
        <v>27030</v>
      </c>
      <c r="I26" s="21">
        <v>27395</v>
      </c>
      <c r="J26" s="21">
        <v>27760</v>
      </c>
      <c r="K26" s="21">
        <v>28126</v>
      </c>
      <c r="L26" s="21">
        <v>28491</v>
      </c>
      <c r="M26" s="21">
        <v>28856</v>
      </c>
      <c r="N26" s="21">
        <v>29221</v>
      </c>
      <c r="O26" s="21">
        <v>29587</v>
      </c>
      <c r="P26" s="21">
        <v>29952</v>
      </c>
      <c r="Q26" s="21">
        <v>30317</v>
      </c>
      <c r="R26" s="21">
        <v>30682</v>
      </c>
      <c r="S26" s="21">
        <v>31048</v>
      </c>
      <c r="T26" s="21">
        <v>31413</v>
      </c>
      <c r="U26" s="21">
        <v>31778</v>
      </c>
      <c r="V26" s="21">
        <v>32143</v>
      </c>
      <c r="W26" s="21">
        <v>32509</v>
      </c>
      <c r="X26" s="21">
        <v>32874</v>
      </c>
      <c r="Y26" s="21">
        <v>33239</v>
      </c>
      <c r="Z26" s="21">
        <v>33604</v>
      </c>
      <c r="AA26" s="21">
        <v>33970</v>
      </c>
      <c r="AB26" s="21">
        <v>34335</v>
      </c>
      <c r="AC26" s="21">
        <v>34700</v>
      </c>
      <c r="AD26" s="21">
        <v>35065</v>
      </c>
      <c r="AE26" s="21">
        <v>35431</v>
      </c>
      <c r="AF26" s="21">
        <v>35796</v>
      </c>
      <c r="AG26" s="21">
        <v>36161</v>
      </c>
      <c r="AH26" s="21">
        <v>36526</v>
      </c>
      <c r="AI26" s="21">
        <v>36892</v>
      </c>
      <c r="AJ26" s="21">
        <v>37257</v>
      </c>
      <c r="AK26" s="21">
        <v>37622</v>
      </c>
      <c r="AL26" s="21">
        <v>37987</v>
      </c>
      <c r="AM26" s="21">
        <v>38353</v>
      </c>
      <c r="AN26" s="21">
        <v>38718</v>
      </c>
      <c r="AO26" s="21">
        <v>39083</v>
      </c>
      <c r="AP26" s="21">
        <v>39448</v>
      </c>
      <c r="AQ26" s="21">
        <v>39814</v>
      </c>
      <c r="AR26" s="21">
        <v>40179</v>
      </c>
      <c r="AS26" s="21">
        <v>40544</v>
      </c>
      <c r="AT26" s="21">
        <v>40909</v>
      </c>
      <c r="AU26" s="21">
        <v>41275</v>
      </c>
      <c r="AV26" s="21">
        <v>41640</v>
      </c>
      <c r="AW26" s="21">
        <v>42005</v>
      </c>
      <c r="AX26" s="21">
        <v>42370</v>
      </c>
      <c r="AY26" s="21">
        <v>42736</v>
      </c>
      <c r="AZ26" s="21">
        <v>43101</v>
      </c>
    </row>
    <row r="27" spans="1:52" s="22" customFormat="1">
      <c r="C27" s="22" t="s">
        <v>53</v>
      </c>
      <c r="D27" s="23">
        <f t="shared" ref="D27:S31" si="0">D5*D$33/D$11</f>
        <v>69.834567174138257</v>
      </c>
      <c r="E27" s="23">
        <f t="shared" si="0"/>
        <v>70.656502721412323</v>
      </c>
      <c r="F27" s="23">
        <f t="shared" si="0"/>
        <v>73.617168487239056</v>
      </c>
      <c r="G27" s="23">
        <f t="shared" si="0"/>
        <v>76.062407873273798</v>
      </c>
      <c r="H27" s="23">
        <f t="shared" si="0"/>
        <v>80.66864097198588</v>
      </c>
      <c r="I27" s="23">
        <f t="shared" si="0"/>
        <v>79.461425048112915</v>
      </c>
      <c r="J27" s="23">
        <f t="shared" si="0"/>
        <v>79.176670591995148</v>
      </c>
      <c r="K27" s="23">
        <f t="shared" si="0"/>
        <v>82.01507601728035</v>
      </c>
      <c r="L27" s="23">
        <f t="shared" si="0"/>
        <v>85.552571526306295</v>
      </c>
      <c r="M27" s="23">
        <f t="shared" si="0"/>
        <v>87.771987609064965</v>
      </c>
      <c r="N27" s="23">
        <f t="shared" si="0"/>
        <v>89.196322515207953</v>
      </c>
      <c r="O27" s="23">
        <f t="shared" si="0"/>
        <v>89.210461646041068</v>
      </c>
      <c r="P27" s="23">
        <f t="shared" si="0"/>
        <v>95.302211210165851</v>
      </c>
      <c r="Q27" s="23">
        <f t="shared" si="0"/>
        <v>95.020440956969551</v>
      </c>
      <c r="R27" s="23">
        <f t="shared" si="0"/>
        <v>95.349255040865216</v>
      </c>
      <c r="S27" s="23">
        <f t="shared" si="0"/>
        <v>97.390477757481548</v>
      </c>
      <c r="T27" s="23">
        <f t="shared" ref="E27:AY31" si="1">T5*T$33/T$11</f>
        <v>97.338993027296709</v>
      </c>
      <c r="U27" s="23">
        <f t="shared" si="1"/>
        <v>97.589375565515184</v>
      </c>
      <c r="V27" s="23">
        <f t="shared" si="1"/>
        <v>99.589637280172596</v>
      </c>
      <c r="W27" s="23">
        <f t="shared" si="1"/>
        <v>102.23850968922933</v>
      </c>
      <c r="X27" s="23">
        <f t="shared" si="1"/>
        <v>102.92818482114923</v>
      </c>
      <c r="Y27" s="23">
        <f t="shared" si="1"/>
        <v>102.87011005825202</v>
      </c>
      <c r="Z27" s="23">
        <f t="shared" si="1"/>
        <v>101.84740748678196</v>
      </c>
      <c r="AA27" s="23">
        <f t="shared" si="1"/>
        <v>102.40421400306991</v>
      </c>
      <c r="AB27" s="23">
        <f t="shared" si="1"/>
        <v>103.6392398358132</v>
      </c>
      <c r="AC27" s="23">
        <f t="shared" si="1"/>
        <v>105.98308991132195</v>
      </c>
      <c r="AD27" s="23">
        <f t="shared" si="1"/>
        <v>104.53906825371074</v>
      </c>
      <c r="AE27" s="23">
        <f t="shared" si="1"/>
        <v>104.75038885873853</v>
      </c>
      <c r="AF27" s="23">
        <f t="shared" si="1"/>
        <v>104.97968798064127</v>
      </c>
      <c r="AG27" s="23">
        <f t="shared" si="1"/>
        <v>103.47775968421459</v>
      </c>
      <c r="AH27" s="23">
        <f t="shared" si="1"/>
        <v>103.32934871784875</v>
      </c>
      <c r="AI27" s="23">
        <f t="shared" si="1"/>
        <v>102.95809792414545</v>
      </c>
      <c r="AJ27" s="23">
        <f t="shared" si="1"/>
        <v>103.05880349380018</v>
      </c>
      <c r="AK27" s="23">
        <f t="shared" si="1"/>
        <v>100.55319835975246</v>
      </c>
      <c r="AL27" s="23">
        <f t="shared" si="1"/>
        <v>99.086646127553564</v>
      </c>
      <c r="AM27" s="23">
        <f t="shared" si="1"/>
        <v>97.879607088146429</v>
      </c>
      <c r="AN27" s="23">
        <f t="shared" si="1"/>
        <v>99.333969179815938</v>
      </c>
      <c r="AO27" s="23">
        <f t="shared" si="1"/>
        <v>97.809382113194687</v>
      </c>
      <c r="AP27" s="23">
        <f t="shared" si="1"/>
        <v>96.297446777527298</v>
      </c>
      <c r="AQ27" s="23">
        <f t="shared" si="1"/>
        <v>92.404701470106488</v>
      </c>
      <c r="AR27" s="23">
        <f t="shared" si="1"/>
        <v>91.028350781422048</v>
      </c>
      <c r="AS27" s="23">
        <f t="shared" si="1"/>
        <v>91.793469177061397</v>
      </c>
      <c r="AT27" s="23">
        <f t="shared" si="1"/>
        <v>91.851646354385267</v>
      </c>
      <c r="AU27" s="23">
        <f t="shared" si="1"/>
        <v>92.73933646530746</v>
      </c>
      <c r="AV27" s="23">
        <f t="shared" si="1"/>
        <v>93.219392048183749</v>
      </c>
      <c r="AW27" s="23">
        <f t="shared" si="1"/>
        <v>93.279024649502688</v>
      </c>
      <c r="AX27" s="23">
        <f t="shared" si="1"/>
        <v>93.062075433126537</v>
      </c>
      <c r="AY27" s="23">
        <f t="shared" si="1"/>
        <v>93.340730179942355</v>
      </c>
      <c r="AZ27" s="23"/>
    </row>
    <row r="28" spans="1:52" s="22" customFormat="1">
      <c r="C28" s="22" t="s">
        <v>105</v>
      </c>
      <c r="D28" s="23">
        <f t="shared" si="0"/>
        <v>71.946925870186547</v>
      </c>
      <c r="E28" s="23">
        <f t="shared" si="1"/>
        <v>72.372831759500059</v>
      </c>
      <c r="F28" s="23">
        <f t="shared" si="1"/>
        <v>74.175119677349215</v>
      </c>
      <c r="G28" s="23">
        <f t="shared" si="1"/>
        <v>76.151317334167729</v>
      </c>
      <c r="H28" s="23">
        <f t="shared" si="1"/>
        <v>79.946937045564781</v>
      </c>
      <c r="I28" s="23">
        <f t="shared" si="1"/>
        <v>80.744360924643544</v>
      </c>
      <c r="J28" s="23">
        <f t="shared" si="1"/>
        <v>82.509895524432949</v>
      </c>
      <c r="K28" s="23">
        <f t="shared" si="1"/>
        <v>85.000821062261963</v>
      </c>
      <c r="L28" s="23">
        <f t="shared" si="1"/>
        <v>86.936360026301443</v>
      </c>
      <c r="M28" s="23">
        <f t="shared" si="1"/>
        <v>89.026899577739769</v>
      </c>
      <c r="N28" s="23">
        <f t="shared" si="1"/>
        <v>89.758250358892894</v>
      </c>
      <c r="O28" s="23">
        <f t="shared" si="1"/>
        <v>89.181676624616557</v>
      </c>
      <c r="P28" s="23">
        <f t="shared" si="1"/>
        <v>90.39480173465553</v>
      </c>
      <c r="Q28" s="23">
        <f t="shared" si="1"/>
        <v>90.874041605892188</v>
      </c>
      <c r="R28" s="23">
        <f t="shared" si="1"/>
        <v>91.369400928017768</v>
      </c>
      <c r="S28" s="23">
        <f t="shared" si="1"/>
        <v>91.789701055553408</v>
      </c>
      <c r="T28" s="23">
        <f t="shared" si="1"/>
        <v>91.119376185361432</v>
      </c>
      <c r="U28" s="23">
        <f t="shared" si="1"/>
        <v>91.699149908935581</v>
      </c>
      <c r="V28" s="23">
        <f t="shared" si="1"/>
        <v>92.989545680080639</v>
      </c>
      <c r="W28" s="23">
        <f t="shared" si="1"/>
        <v>95.385279835052842</v>
      </c>
      <c r="X28" s="23">
        <f t="shared" si="1"/>
        <v>97.09318255971229</v>
      </c>
      <c r="Y28" s="23">
        <f t="shared" si="1"/>
        <v>99.169600714717063</v>
      </c>
      <c r="Z28" s="23">
        <f t="shared" si="1"/>
        <v>98.306156363770128</v>
      </c>
      <c r="AA28" s="23">
        <f t="shared" si="1"/>
        <v>99.746734732962167</v>
      </c>
      <c r="AB28" s="23">
        <f t="shared" si="1"/>
        <v>101.59227393320275</v>
      </c>
      <c r="AC28" s="23">
        <f t="shared" si="1"/>
        <v>103.31908272959706</v>
      </c>
      <c r="AD28" s="23">
        <f t="shared" si="1"/>
        <v>102.78401321515994</v>
      </c>
      <c r="AE28" s="23">
        <f t="shared" si="1"/>
        <v>103.99582206156393</v>
      </c>
      <c r="AF28" s="23">
        <f t="shared" si="1"/>
        <v>102.89478538990149</v>
      </c>
      <c r="AG28" s="23">
        <f t="shared" si="1"/>
        <v>101.34679070133839</v>
      </c>
      <c r="AH28" s="23">
        <f t="shared" si="1"/>
        <v>101.08307148360184</v>
      </c>
      <c r="AI28" s="23">
        <f t="shared" si="1"/>
        <v>101.52550943584299</v>
      </c>
      <c r="AJ28" s="23">
        <f t="shared" si="1"/>
        <v>99.954058982756791</v>
      </c>
      <c r="AK28" s="23">
        <f t="shared" si="1"/>
        <v>97.756041547986101</v>
      </c>
      <c r="AL28" s="23">
        <f t="shared" si="1"/>
        <v>96.226659292003575</v>
      </c>
      <c r="AM28" s="23">
        <f t="shared" si="1"/>
        <v>95.646536930229388</v>
      </c>
      <c r="AN28" s="23">
        <f t="shared" si="1"/>
        <v>96.532267127794881</v>
      </c>
      <c r="AO28" s="23">
        <f t="shared" si="1"/>
        <v>96.946638495563874</v>
      </c>
      <c r="AP28" s="23">
        <f t="shared" si="1"/>
        <v>96.241018807368761</v>
      </c>
      <c r="AQ28" s="23">
        <f t="shared" si="1"/>
        <v>90.912743560944875</v>
      </c>
      <c r="AR28" s="23">
        <f t="shared" si="1"/>
        <v>90.600986701416801</v>
      </c>
      <c r="AS28" s="23">
        <f t="shared" si="1"/>
        <v>92.316664412035038</v>
      </c>
      <c r="AT28" s="23">
        <f t="shared" si="1"/>
        <v>92.645729512579251</v>
      </c>
      <c r="AU28" s="23">
        <f t="shared" si="1"/>
        <v>93.011651221319923</v>
      </c>
      <c r="AV28" s="23">
        <f t="shared" si="1"/>
        <v>93.549992086688519</v>
      </c>
      <c r="AW28" s="23">
        <f t="shared" si="1"/>
        <v>93.398370752125828</v>
      </c>
      <c r="AX28" s="23">
        <f t="shared" si="1"/>
        <v>94.472178154016987</v>
      </c>
      <c r="AY28" s="23">
        <f t="shared" si="1"/>
        <v>94.366717728863009</v>
      </c>
      <c r="AZ28" s="23"/>
    </row>
    <row r="29" spans="1:52" s="22" customFormat="1">
      <c r="C29" s="22" t="s">
        <v>107</v>
      </c>
      <c r="D29" s="23">
        <f t="shared" si="0"/>
        <v>73.470756907488123</v>
      </c>
      <c r="E29" s="23">
        <f t="shared" si="1"/>
        <v>73.980877138157368</v>
      </c>
      <c r="F29" s="23">
        <f t="shared" si="1"/>
        <v>75.80222046798724</v>
      </c>
      <c r="G29" s="23">
        <f t="shared" si="1"/>
        <v>78.863440774440477</v>
      </c>
      <c r="H29" s="23">
        <f t="shared" si="1"/>
        <v>83.987936791358777</v>
      </c>
      <c r="I29" s="23">
        <f t="shared" si="1"/>
        <v>80.630290003918148</v>
      </c>
      <c r="J29" s="23">
        <f t="shared" si="1"/>
        <v>83.579367739283555</v>
      </c>
      <c r="K29" s="23">
        <f t="shared" si="1"/>
        <v>86.129005449242044</v>
      </c>
      <c r="L29" s="23">
        <f t="shared" si="1"/>
        <v>88.403635252511464</v>
      </c>
      <c r="M29" s="23">
        <f t="shared" si="1"/>
        <v>92.55343654804409</v>
      </c>
      <c r="N29" s="23">
        <f t="shared" si="1"/>
        <v>94.292009598771017</v>
      </c>
      <c r="O29" s="23">
        <f t="shared" si="1"/>
        <v>92.694028966996328</v>
      </c>
      <c r="P29" s="23">
        <f t="shared" si="1"/>
        <v>92.619470547897748</v>
      </c>
      <c r="Q29" s="23">
        <f t="shared" si="1"/>
        <v>90.948791562304677</v>
      </c>
      <c r="R29" s="23">
        <f t="shared" si="1"/>
        <v>92.482413028437392</v>
      </c>
      <c r="S29" s="23">
        <f t="shared" si="1"/>
        <v>92.652114353544491</v>
      </c>
      <c r="T29" s="23">
        <f t="shared" si="1"/>
        <v>92.138963578021887</v>
      </c>
      <c r="U29" s="23">
        <f t="shared" si="1"/>
        <v>93.224087947818475</v>
      </c>
      <c r="V29" s="23">
        <f t="shared" si="1"/>
        <v>94.820374732065304</v>
      </c>
      <c r="W29" s="23">
        <f t="shared" si="1"/>
        <v>97.335004090553397</v>
      </c>
      <c r="X29" s="23">
        <f t="shared" si="1"/>
        <v>96.618059621353083</v>
      </c>
      <c r="Y29" s="23">
        <f t="shared" si="1"/>
        <v>95.412745469799447</v>
      </c>
      <c r="Z29" s="23">
        <f t="shared" si="1"/>
        <v>93.534867879593961</v>
      </c>
      <c r="AA29" s="23">
        <f t="shared" si="1"/>
        <v>94.941586911540156</v>
      </c>
      <c r="AB29" s="23">
        <f t="shared" si="1"/>
        <v>98.098532371895288</v>
      </c>
      <c r="AC29" s="23">
        <f t="shared" si="1"/>
        <v>100.78496024739653</v>
      </c>
      <c r="AD29" s="23">
        <f t="shared" si="1"/>
        <v>98.47071769671517</v>
      </c>
      <c r="AE29" s="23">
        <f t="shared" si="1"/>
        <v>98.852665542720118</v>
      </c>
      <c r="AF29" s="23">
        <f t="shared" si="1"/>
        <v>96.551329685166863</v>
      </c>
      <c r="AG29" s="23">
        <f t="shared" si="1"/>
        <v>94.422113350200419</v>
      </c>
      <c r="AH29" s="23">
        <f t="shared" si="1"/>
        <v>94.426777815940767</v>
      </c>
      <c r="AI29" s="23">
        <f t="shared" si="1"/>
        <v>92.840656643709849</v>
      </c>
      <c r="AJ29" s="23">
        <f t="shared" si="1"/>
        <v>89.569355421978869</v>
      </c>
      <c r="AK29" s="23">
        <f t="shared" si="1"/>
        <v>86.277669745874277</v>
      </c>
      <c r="AL29" s="23">
        <f t="shared" si="1"/>
        <v>84.927269579672981</v>
      </c>
      <c r="AM29" s="23">
        <f t="shared" si="1"/>
        <v>83.627385866932201</v>
      </c>
      <c r="AN29" s="23">
        <f t="shared" si="1"/>
        <v>82.814540830545624</v>
      </c>
      <c r="AO29" s="23">
        <f t="shared" si="1"/>
        <v>81.860927715738143</v>
      </c>
      <c r="AP29" s="23">
        <f t="shared" si="1"/>
        <v>80.581969024844753</v>
      </c>
      <c r="AQ29" s="23">
        <f t="shared" si="1"/>
        <v>76.422704695279648</v>
      </c>
      <c r="AR29" s="23">
        <f t="shared" si="1"/>
        <v>75.994411784607706</v>
      </c>
      <c r="AS29" s="23">
        <f t="shared" si="1"/>
        <v>76.246765424359808</v>
      </c>
      <c r="AT29" s="23">
        <f t="shared" si="1"/>
        <v>75.806056634418141</v>
      </c>
      <c r="AU29" s="23">
        <f t="shared" si="1"/>
        <v>76.204053820306925</v>
      </c>
      <c r="AV29" s="23">
        <f t="shared" si="1"/>
        <v>76.007721456274737</v>
      </c>
      <c r="AW29" s="23">
        <f t="shared" si="1"/>
        <v>75.610922130077086</v>
      </c>
      <c r="AX29" s="23">
        <f t="shared" si="1"/>
        <v>75.106483891776094</v>
      </c>
      <c r="AY29" s="23">
        <f t="shared" si="1"/>
        <v>74.731620784384845</v>
      </c>
      <c r="AZ29" s="23"/>
    </row>
    <row r="30" spans="1:52" s="22" customFormat="1">
      <c r="C30" s="22" t="s">
        <v>114</v>
      </c>
      <c r="D30" s="23">
        <f t="shared" si="0"/>
        <v>57.11121743547384</v>
      </c>
      <c r="E30" s="23">
        <f t="shared" si="1"/>
        <v>57.303264401401016</v>
      </c>
      <c r="F30" s="23">
        <f t="shared" si="1"/>
        <v>60.442806572468399</v>
      </c>
      <c r="G30" s="23">
        <f t="shared" si="1"/>
        <v>62.771586230377949</v>
      </c>
      <c r="H30" s="23">
        <f t="shared" si="1"/>
        <v>66.230501625586825</v>
      </c>
      <c r="I30" s="23">
        <f t="shared" si="1"/>
        <v>65.563216267501161</v>
      </c>
      <c r="J30" s="23">
        <f t="shared" si="1"/>
        <v>66.505060977498857</v>
      </c>
      <c r="K30" s="23">
        <f t="shared" si="1"/>
        <v>68.354999854625589</v>
      </c>
      <c r="L30" s="23">
        <f t="shared" si="1"/>
        <v>70.993680061260704</v>
      </c>
      <c r="M30" s="23">
        <f t="shared" si="1"/>
        <v>73.549559116376543</v>
      </c>
      <c r="N30" s="23">
        <f t="shared" si="1"/>
        <v>77.991053166552049</v>
      </c>
      <c r="O30" s="23">
        <f t="shared" si="1"/>
        <v>79.401282441292054</v>
      </c>
      <c r="P30" s="23">
        <f t="shared" si="1"/>
        <v>82.271187840176253</v>
      </c>
      <c r="Q30" s="23">
        <f t="shared" si="1"/>
        <v>83.217150417377169</v>
      </c>
      <c r="R30" s="23">
        <f t="shared" si="1"/>
        <v>86.963653179883011</v>
      </c>
      <c r="S30" s="23">
        <f t="shared" si="1"/>
        <v>88.77844719129412</v>
      </c>
      <c r="T30" s="23">
        <f t="shared" si="1"/>
        <v>88.006097849840444</v>
      </c>
      <c r="U30" s="23">
        <f t="shared" si="1"/>
        <v>88.402029981236126</v>
      </c>
      <c r="V30" s="23">
        <f t="shared" si="1"/>
        <v>88.940276440706114</v>
      </c>
      <c r="W30" s="23">
        <f t="shared" si="1"/>
        <v>89.801607551737021</v>
      </c>
      <c r="X30" s="23">
        <f t="shared" si="1"/>
        <v>88.173410546987981</v>
      </c>
      <c r="Y30" s="23">
        <f t="shared" si="1"/>
        <v>87.738045678769964</v>
      </c>
      <c r="Z30" s="23">
        <f t="shared" si="1"/>
        <v>87.219215100653727</v>
      </c>
      <c r="AA30" s="23">
        <f t="shared" si="1"/>
        <v>88.910506990851061</v>
      </c>
      <c r="AB30" s="23">
        <f t="shared" si="1"/>
        <v>90.745798968084571</v>
      </c>
      <c r="AC30" s="23">
        <f t="shared" si="1"/>
        <v>91.30381576142473</v>
      </c>
      <c r="AD30" s="23">
        <f t="shared" si="1"/>
        <v>90.095676787230133</v>
      </c>
      <c r="AE30" s="23">
        <f t="shared" si="1"/>
        <v>88.648969844498055</v>
      </c>
      <c r="AF30" s="23">
        <f t="shared" si="1"/>
        <v>86.214891898421712</v>
      </c>
      <c r="AG30" s="23">
        <f t="shared" si="1"/>
        <v>83.47878672359596</v>
      </c>
      <c r="AH30" s="23">
        <f t="shared" si="1"/>
        <v>81.609136718306686</v>
      </c>
      <c r="AI30" s="23">
        <f t="shared" si="1"/>
        <v>79.892057566116264</v>
      </c>
      <c r="AJ30" s="23">
        <f t="shared" si="1"/>
        <v>77.836827376394666</v>
      </c>
      <c r="AK30" s="23">
        <f t="shared" si="1"/>
        <v>75.781315144354394</v>
      </c>
      <c r="AL30" s="23">
        <f t="shared" si="1"/>
        <v>74.042562560638061</v>
      </c>
      <c r="AM30" s="23">
        <f t="shared" si="1"/>
        <v>72.767308955443085</v>
      </c>
      <c r="AN30" s="23">
        <f t="shared" si="1"/>
        <v>72.474439117896935</v>
      </c>
      <c r="AO30" s="23">
        <f t="shared" si="1"/>
        <v>72.553098985502487</v>
      </c>
      <c r="AP30" s="23">
        <f t="shared" si="1"/>
        <v>72.176058070599026</v>
      </c>
      <c r="AQ30" s="23">
        <f t="shared" si="1"/>
        <v>71.689859632289824</v>
      </c>
      <c r="AR30" s="23">
        <f t="shared" si="1"/>
        <v>71.347372225738411</v>
      </c>
      <c r="AS30" s="23">
        <f t="shared" si="1"/>
        <v>72.250822731334466</v>
      </c>
      <c r="AT30" s="23">
        <f t="shared" si="1"/>
        <v>73.500791487748018</v>
      </c>
      <c r="AU30" s="23">
        <f t="shared" si="1"/>
        <v>74.24192295182479</v>
      </c>
      <c r="AV30" s="23">
        <f t="shared" si="1"/>
        <v>74.152617421300917</v>
      </c>
      <c r="AW30" s="23">
        <f t="shared" si="1"/>
        <v>73.966619117415561</v>
      </c>
      <c r="AX30" s="23">
        <f t="shared" si="1"/>
        <v>74.124959569562321</v>
      </c>
      <c r="AY30" s="23">
        <f t="shared" si="1"/>
        <v>74.18837647335333</v>
      </c>
      <c r="AZ30" s="23"/>
    </row>
    <row r="31" spans="1:52" s="22" customFormat="1">
      <c r="C31" s="22" t="s">
        <v>115</v>
      </c>
      <c r="D31" s="23">
        <f t="shared" si="0"/>
        <v>89.14859568363255</v>
      </c>
      <c r="E31" s="23">
        <f t="shared" si="1"/>
        <v>88.550823118187296</v>
      </c>
      <c r="F31" s="23">
        <f t="shared" si="1"/>
        <v>90.25743694300229</v>
      </c>
      <c r="G31" s="23">
        <f t="shared" si="1"/>
        <v>92.182621905079941</v>
      </c>
      <c r="H31" s="23">
        <f t="shared" si="1"/>
        <v>95.221280989529575</v>
      </c>
      <c r="I31" s="23">
        <f t="shared" si="1"/>
        <v>94.631523427129977</v>
      </c>
      <c r="J31" s="23">
        <f t="shared" si="1"/>
        <v>92.366130570560273</v>
      </c>
      <c r="K31" s="23">
        <f t="shared" si="1"/>
        <v>91.613018903100851</v>
      </c>
      <c r="L31" s="23">
        <f t="shared" si="1"/>
        <v>94.329916968493151</v>
      </c>
      <c r="M31" s="23">
        <f t="shared" si="1"/>
        <v>96.964164090421335</v>
      </c>
      <c r="N31" s="23">
        <f t="shared" si="1"/>
        <v>97.298619733177929</v>
      </c>
      <c r="O31" s="23">
        <f t="shared" si="1"/>
        <v>95.858304643345647</v>
      </c>
      <c r="P31" s="23">
        <f t="shared" si="1"/>
        <v>96.637549861025619</v>
      </c>
      <c r="Q31" s="23">
        <f t="shared" si="1"/>
        <v>95.085280065827817</v>
      </c>
      <c r="R31" s="23">
        <f t="shared" si="1"/>
        <v>96.143460690070839</v>
      </c>
      <c r="S31" s="23">
        <f t="shared" si="1"/>
        <v>95.190640370563941</v>
      </c>
      <c r="T31" s="23">
        <f t="shared" si="1"/>
        <v>95.139639686372718</v>
      </c>
      <c r="U31" s="23">
        <f t="shared" si="1"/>
        <v>96.228567692965612</v>
      </c>
      <c r="V31" s="23">
        <f t="shared" si="1"/>
        <v>95.027170514770972</v>
      </c>
      <c r="W31" s="23">
        <f t="shared" si="1"/>
        <v>95.375164720230615</v>
      </c>
      <c r="X31" s="23">
        <f t="shared" si="1"/>
        <v>93.810654542224313</v>
      </c>
      <c r="Y31" s="23">
        <f t="shared" si="1"/>
        <v>93.719130185254414</v>
      </c>
      <c r="Z31" s="23">
        <f t="shared" si="1"/>
        <v>92.677057079713848</v>
      </c>
      <c r="AA31" s="23">
        <f t="shared" si="1"/>
        <v>94.416461844552671</v>
      </c>
      <c r="AB31" s="23">
        <f t="shared" si="1"/>
        <v>96.054375046490293</v>
      </c>
      <c r="AC31" s="23">
        <f t="shared" si="1"/>
        <v>97.842630637369098</v>
      </c>
      <c r="AD31" s="23">
        <f t="shared" si="1"/>
        <v>96.91507205171736</v>
      </c>
      <c r="AE31" s="23">
        <f t="shared" si="1"/>
        <v>99.327747692806099</v>
      </c>
      <c r="AF31" s="23">
        <f t="shared" si="1"/>
        <v>99.648896770259853</v>
      </c>
      <c r="AG31" s="23">
        <f t="shared" si="1"/>
        <v>98.630787524176853</v>
      </c>
      <c r="AH31" s="23">
        <f t="shared" si="1"/>
        <v>99.419588009757064</v>
      </c>
      <c r="AI31" s="23">
        <f t="shared" si="1"/>
        <v>98.194016200030262</v>
      </c>
      <c r="AJ31" s="23">
        <f t="shared" si="1"/>
        <v>98.858249009368876</v>
      </c>
      <c r="AK31" s="23">
        <f t="shared" si="1"/>
        <v>99.568940585561904</v>
      </c>
      <c r="AL31" s="23">
        <f t="shared" si="1"/>
        <v>100.39742845679778</v>
      </c>
      <c r="AM31" s="23">
        <f t="shared" si="1"/>
        <v>100.87304214808853</v>
      </c>
      <c r="AN31" s="23">
        <f t="shared" si="1"/>
        <v>103.19250382481053</v>
      </c>
      <c r="AO31" s="23">
        <f t="shared" si="1"/>
        <v>102.40634045466372</v>
      </c>
      <c r="AP31" s="23">
        <f t="shared" si="1"/>
        <v>99.661197967157023</v>
      </c>
      <c r="AQ31" s="23">
        <f t="shared" si="1"/>
        <v>94.322697477216494</v>
      </c>
      <c r="AR31" s="23">
        <f t="shared" si="1"/>
        <v>94.798824600488174</v>
      </c>
      <c r="AS31" s="23">
        <f t="shared" si="1"/>
        <v>95.283976888239494</v>
      </c>
      <c r="AT31" s="23">
        <f t="shared" si="1"/>
        <v>94.895022399738068</v>
      </c>
      <c r="AU31" s="23">
        <f t="shared" si="1"/>
        <v>95.314931031982894</v>
      </c>
      <c r="AV31" s="23">
        <f t="shared" si="1"/>
        <v>96.016087821170046</v>
      </c>
      <c r="AW31" s="23">
        <f t="shared" si="1"/>
        <v>98.034577582803976</v>
      </c>
      <c r="AX31" s="23">
        <f t="shared" si="1"/>
        <v>97.833279972404867</v>
      </c>
      <c r="AY31" s="23">
        <f t="shared" si="1"/>
        <v>97.42989406749976</v>
      </c>
      <c r="AZ31" s="23"/>
    </row>
    <row r="32" spans="1:52" s="22" customFormat="1" ht="15.75" customHeight="1">
      <c r="C32" s="22" t="s">
        <v>283</v>
      </c>
      <c r="D32" s="23">
        <f>D10*D$33/D$11</f>
        <v>67.898320553984931</v>
      </c>
      <c r="E32" s="23">
        <f t="shared" ref="E32:AZ32" si="2">E10*E$33/E$11</f>
        <v>69.689582375818404</v>
      </c>
      <c r="F32" s="23">
        <f t="shared" si="2"/>
        <v>72.058636006060283</v>
      </c>
      <c r="G32" s="23">
        <f t="shared" si="2"/>
        <v>71.677657181762385</v>
      </c>
      <c r="H32" s="23">
        <f t="shared" si="2"/>
        <v>71.820328538768948</v>
      </c>
      <c r="I32" s="23">
        <f t="shared" si="2"/>
        <v>69.301231245483621</v>
      </c>
      <c r="J32" s="23">
        <f t="shared" si="2"/>
        <v>70.713716721554476</v>
      </c>
      <c r="K32" s="23">
        <f t="shared" si="2"/>
        <v>72.344352864049327</v>
      </c>
      <c r="L32" s="23">
        <f t="shared" si="2"/>
        <v>75.21626626622286</v>
      </c>
      <c r="M32" s="23">
        <f t="shared" si="2"/>
        <v>77.22438408823534</v>
      </c>
      <c r="N32" s="23">
        <f t="shared" si="2"/>
        <v>77.928382501149386</v>
      </c>
      <c r="O32" s="23">
        <f t="shared" si="2"/>
        <v>80.764820414372025</v>
      </c>
      <c r="P32" s="23">
        <f t="shared" si="2"/>
        <v>83.423446290767828</v>
      </c>
      <c r="Q32" s="23">
        <f t="shared" si="2"/>
        <v>85.510043204810373</v>
      </c>
      <c r="R32" s="23">
        <f t="shared" si="2"/>
        <v>82.977993260838872</v>
      </c>
      <c r="S32" s="23">
        <f t="shared" si="2"/>
        <v>82.479785083220335</v>
      </c>
      <c r="T32" s="23">
        <f t="shared" si="2"/>
        <v>82.743349945007594</v>
      </c>
      <c r="U32" s="23">
        <f t="shared" si="2"/>
        <v>85.119932961050807</v>
      </c>
      <c r="V32" s="23">
        <f t="shared" si="2"/>
        <v>83.993550061987207</v>
      </c>
      <c r="W32" s="23">
        <f t="shared" si="2"/>
        <v>83.607718287412553</v>
      </c>
      <c r="X32" s="23">
        <f t="shared" si="2"/>
        <v>83.094308077412762</v>
      </c>
      <c r="Y32" s="23">
        <f t="shared" si="2"/>
        <v>83.703714071256556</v>
      </c>
      <c r="Z32" s="23">
        <f t="shared" si="2"/>
        <v>84.73366125628182</v>
      </c>
      <c r="AA32" s="23">
        <f t="shared" si="2"/>
        <v>87.538416861922528</v>
      </c>
      <c r="AB32" s="23">
        <f t="shared" si="2"/>
        <v>88.949855851916311</v>
      </c>
      <c r="AC32" s="23">
        <f t="shared" si="2"/>
        <v>90.976984212629375</v>
      </c>
      <c r="AD32" s="23">
        <f t="shared" si="2"/>
        <v>90.060359609323925</v>
      </c>
      <c r="AE32" s="23">
        <f t="shared" si="2"/>
        <v>92.193247650580204</v>
      </c>
      <c r="AF32" s="23">
        <f t="shared" si="2"/>
        <v>91.407076478211906</v>
      </c>
      <c r="AG32" s="23">
        <f t="shared" si="2"/>
        <v>90.821470747529673</v>
      </c>
      <c r="AH32" s="23">
        <f t="shared" si="2"/>
        <v>91.055103182542879</v>
      </c>
      <c r="AI32" s="23">
        <f t="shared" si="2"/>
        <v>90.837662048323125</v>
      </c>
      <c r="AJ32" s="23">
        <f t="shared" si="2"/>
        <v>90.745650161465107</v>
      </c>
      <c r="AK32" s="23">
        <f t="shared" si="2"/>
        <v>90.732302873725729</v>
      </c>
      <c r="AL32" s="23">
        <f t="shared" si="2"/>
        <v>90.299755303555131</v>
      </c>
      <c r="AM32" s="23">
        <f t="shared" si="2"/>
        <v>89.235959855937281</v>
      </c>
      <c r="AN32" s="23">
        <f t="shared" si="2"/>
        <v>90.076883034221098</v>
      </c>
      <c r="AO32" s="23">
        <f t="shared" si="2"/>
        <v>90.519187070710885</v>
      </c>
      <c r="AP32" s="23">
        <f t="shared" si="2"/>
        <v>89.760016751108026</v>
      </c>
      <c r="AQ32" s="23">
        <f t="shared" si="2"/>
        <v>84.963610934296639</v>
      </c>
      <c r="AR32" s="23">
        <f t="shared" si="2"/>
        <v>84.458429149448833</v>
      </c>
      <c r="AS32" s="23">
        <f t="shared" si="2"/>
        <v>84.59205345507894</v>
      </c>
      <c r="AT32" s="23">
        <f t="shared" si="2"/>
        <v>83.879600832014361</v>
      </c>
      <c r="AU32" s="23">
        <f t="shared" si="2"/>
        <v>83.779710905372141</v>
      </c>
      <c r="AV32" s="23">
        <f t="shared" si="2"/>
        <v>83.554551593183149</v>
      </c>
      <c r="AW32" s="23">
        <f t="shared" si="2"/>
        <v>84.338159015065287</v>
      </c>
      <c r="AX32" s="23">
        <f t="shared" si="2"/>
        <v>83.641755087269559</v>
      </c>
      <c r="AY32" s="23">
        <f t="shared" si="2"/>
        <v>83.497487825440359</v>
      </c>
      <c r="AZ32" s="23" t="e">
        <f t="shared" si="2"/>
        <v>#DIV/0!</v>
      </c>
    </row>
    <row r="33" spans="3:52" s="22" customFormat="1">
      <c r="C33" s="22" t="s">
        <v>116</v>
      </c>
      <c r="D33" s="22">
        <v>100</v>
      </c>
      <c r="E33" s="22">
        <v>100</v>
      </c>
      <c r="F33" s="22">
        <v>100</v>
      </c>
      <c r="G33" s="22">
        <v>100</v>
      </c>
      <c r="H33" s="22">
        <v>100</v>
      </c>
      <c r="I33" s="22">
        <v>100</v>
      </c>
      <c r="J33" s="22">
        <v>100</v>
      </c>
      <c r="K33" s="22">
        <v>100</v>
      </c>
      <c r="L33" s="22">
        <v>100</v>
      </c>
      <c r="M33" s="22">
        <v>100</v>
      </c>
      <c r="N33" s="22">
        <v>100</v>
      </c>
      <c r="O33" s="22">
        <v>100</v>
      </c>
      <c r="P33" s="22">
        <v>100</v>
      </c>
      <c r="Q33" s="22">
        <v>100</v>
      </c>
      <c r="R33" s="22">
        <v>100</v>
      </c>
      <c r="S33" s="22">
        <v>100</v>
      </c>
      <c r="T33" s="22">
        <v>100</v>
      </c>
      <c r="U33" s="22">
        <v>100</v>
      </c>
      <c r="V33" s="22">
        <v>100</v>
      </c>
      <c r="W33" s="22">
        <v>100</v>
      </c>
      <c r="X33" s="22">
        <v>100</v>
      </c>
      <c r="Y33" s="22">
        <v>100</v>
      </c>
      <c r="Z33" s="22">
        <v>100</v>
      </c>
      <c r="AA33" s="22">
        <v>100</v>
      </c>
      <c r="AB33" s="22">
        <v>100</v>
      </c>
      <c r="AC33" s="22">
        <v>100</v>
      </c>
      <c r="AD33" s="22">
        <v>100</v>
      </c>
      <c r="AE33" s="22">
        <v>100</v>
      </c>
      <c r="AF33" s="22">
        <v>100</v>
      </c>
      <c r="AG33" s="22">
        <v>100</v>
      </c>
      <c r="AH33" s="22">
        <v>100</v>
      </c>
      <c r="AI33" s="22">
        <v>100</v>
      </c>
      <c r="AJ33" s="22">
        <v>100</v>
      </c>
      <c r="AK33" s="22">
        <v>100</v>
      </c>
      <c r="AL33" s="22">
        <v>100</v>
      </c>
      <c r="AM33" s="22">
        <v>100</v>
      </c>
      <c r="AN33" s="22">
        <v>100</v>
      </c>
      <c r="AO33" s="22">
        <v>100</v>
      </c>
      <c r="AP33" s="22">
        <v>100</v>
      </c>
      <c r="AQ33" s="22">
        <v>100</v>
      </c>
      <c r="AR33" s="22">
        <v>100</v>
      </c>
      <c r="AS33" s="22">
        <v>100</v>
      </c>
      <c r="AT33" s="22">
        <v>100</v>
      </c>
      <c r="AU33" s="22">
        <v>100</v>
      </c>
      <c r="AV33" s="22">
        <v>100</v>
      </c>
      <c r="AW33" s="22">
        <v>100</v>
      </c>
      <c r="AX33" s="22">
        <v>100</v>
      </c>
      <c r="AY33" s="22">
        <v>100</v>
      </c>
      <c r="AZ33" s="22">
        <v>100</v>
      </c>
    </row>
    <row r="34" spans="3:52" s="22" customFormat="1">
      <c r="C34" s="22" t="s">
        <v>332</v>
      </c>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f t="shared" ref="AC34:AY34" si="3">AC12*AC$33/AC$11</f>
        <v>95.385844306325183</v>
      </c>
      <c r="AD34" s="23">
        <f t="shared" si="3"/>
        <v>94.173234038508653</v>
      </c>
      <c r="AE34" s="23">
        <f t="shared" si="3"/>
        <v>94.612156239876171</v>
      </c>
      <c r="AF34" s="23">
        <f t="shared" si="3"/>
        <v>93.503614951304897</v>
      </c>
      <c r="AG34" s="23">
        <f t="shared" si="3"/>
        <v>92.147182061725232</v>
      </c>
      <c r="AH34" s="23">
        <f t="shared" si="3"/>
        <v>91.78632661948123</v>
      </c>
      <c r="AI34" s="23">
        <f t="shared" si="3"/>
        <v>91.105694140114181</v>
      </c>
      <c r="AJ34" s="23">
        <f t="shared" si="3"/>
        <v>89.472567102202376</v>
      </c>
      <c r="AK34" s="23">
        <f t="shared" si="3"/>
        <v>87.231255285603538</v>
      </c>
      <c r="AL34" s="23">
        <f t="shared" si="3"/>
        <v>86.054669882852522</v>
      </c>
      <c r="AM34" s="23">
        <f t="shared" si="3"/>
        <v>85.000950997718036</v>
      </c>
      <c r="AN34" s="23">
        <f t="shared" si="3"/>
        <v>85.445653298426876</v>
      </c>
      <c r="AO34" s="23">
        <f t="shared" si="3"/>
        <v>85.353895208680512</v>
      </c>
      <c r="AP34" s="23">
        <f t="shared" si="3"/>
        <v>84.356599674828416</v>
      </c>
      <c r="AQ34" s="23">
        <f t="shared" si="3"/>
        <v>80.940854229184197</v>
      </c>
      <c r="AR34" s="23">
        <f t="shared" si="3"/>
        <v>80.773422988408001</v>
      </c>
      <c r="AS34" s="23">
        <f t="shared" si="3"/>
        <v>81.871250588642326</v>
      </c>
      <c r="AT34" s="23">
        <f t="shared" si="3"/>
        <v>82.262477314036502</v>
      </c>
      <c r="AU34" s="23">
        <f t="shared" si="3"/>
        <v>82.859085244352087</v>
      </c>
      <c r="AV34" s="23">
        <f t="shared" si="3"/>
        <v>83.182461987689493</v>
      </c>
      <c r="AW34" s="23">
        <f t="shared" si="3"/>
        <v>83.308368896779101</v>
      </c>
      <c r="AX34" s="23">
        <f t="shared" si="3"/>
        <v>83.487322004426844</v>
      </c>
      <c r="AY34" s="23">
        <f t="shared" si="3"/>
        <v>83.47236186722067</v>
      </c>
      <c r="AZ34" s="23"/>
    </row>
    <row r="35" spans="3:52" s="22" customFormat="1">
      <c r="C35" s="22" t="s">
        <v>333</v>
      </c>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f t="shared" ref="AH35:AY35" si="4">AH13*AH$33/AH$11</f>
        <v>78.456748923728867</v>
      </c>
      <c r="AI35" s="23">
        <f t="shared" si="4"/>
        <v>78.081860489207216</v>
      </c>
      <c r="AJ35" s="23">
        <f t="shared" si="4"/>
        <v>77.224932368312608</v>
      </c>
      <c r="AK35" s="23">
        <f t="shared" si="4"/>
        <v>76.640215224996595</v>
      </c>
      <c r="AL35" s="23">
        <f t="shared" si="4"/>
        <v>76.342891182610259</v>
      </c>
      <c r="AM35" s="23">
        <f t="shared" si="4"/>
        <v>75.938239518730867</v>
      </c>
      <c r="AN35" s="23">
        <f t="shared" si="4"/>
        <v>76.372015397325811</v>
      </c>
      <c r="AO35" s="23">
        <f t="shared" si="4"/>
        <v>76.618946266892081</v>
      </c>
      <c r="AP35" s="23">
        <f t="shared" si="4"/>
        <v>75.96253779081529</v>
      </c>
      <c r="AQ35" s="23">
        <f t="shared" si="4"/>
        <v>73.899462076122148</v>
      </c>
      <c r="AR35" s="23">
        <f t="shared" si="4"/>
        <v>73.113479238067697</v>
      </c>
      <c r="AS35" s="23">
        <f t="shared" si="4"/>
        <v>73.766644886377989</v>
      </c>
      <c r="AT35" s="23">
        <f t="shared" si="4"/>
        <v>73.928453128633748</v>
      </c>
      <c r="AU35" s="23">
        <f t="shared" si="4"/>
        <v>74.38701997988602</v>
      </c>
      <c r="AV35" s="23">
        <f t="shared" si="4"/>
        <v>74.662999746474767</v>
      </c>
      <c r="AW35" s="23">
        <f t="shared" si="4"/>
        <v>74.881319907124578</v>
      </c>
      <c r="AX35" s="23">
        <f t="shared" si="4"/>
        <v>74.987658906355009</v>
      </c>
      <c r="AY35" s="23">
        <f t="shared" si="4"/>
        <v>75.209692690995425</v>
      </c>
      <c r="AZ35" s="23"/>
    </row>
    <row r="37" spans="3:52" s="24" customFormat="1">
      <c r="C37" s="25" t="s">
        <v>345</v>
      </c>
      <c r="D37" s="25" t="s">
        <v>346</v>
      </c>
      <c r="E37" s="25"/>
      <c r="F37" s="25"/>
      <c r="G37" s="25"/>
      <c r="H37" s="25"/>
      <c r="I37" s="25"/>
      <c r="L37" s="25" t="s">
        <v>345</v>
      </c>
      <c r="M37" s="25" t="s">
        <v>347</v>
      </c>
    </row>
    <row r="38" spans="3:52" s="24" customFormat="1">
      <c r="C38" s="25" t="s">
        <v>63</v>
      </c>
      <c r="D38" s="25" t="s">
        <v>670</v>
      </c>
      <c r="E38" s="25"/>
      <c r="F38" s="25"/>
      <c r="G38" s="25"/>
      <c r="H38" s="25"/>
      <c r="I38" s="25"/>
      <c r="L38" s="25" t="s">
        <v>63</v>
      </c>
      <c r="M38" s="25" t="s">
        <v>669</v>
      </c>
    </row>
  </sheetData>
  <mergeCells count="7">
    <mergeCell ref="A14:A22"/>
    <mergeCell ref="C14:C22"/>
    <mergeCell ref="A2:C2"/>
    <mergeCell ref="D2:AZ2"/>
    <mergeCell ref="A3:C3"/>
    <mergeCell ref="A5:A13"/>
    <mergeCell ref="C5:C13"/>
  </mergeCells>
  <hyperlinks>
    <hyperlink ref="D2" r:id="rId1" display="http://stats.oecd.org/OECDStat_Metadata/ShowMetadata.ashx?Dataset=PDB_LV&amp;Coords=[SUBJECT].[T_GDPHRS]&amp;ShowOnWeb=true&amp;Lang=fr"/>
    <hyperlink ref="B6" r:id="rId2" display="http://stats.oecd.org/OECDStat_Metadata/ShowMetadata.ashx?Dataset=PDB_LV&amp;Coords=[LOCATION].[DEU]&amp;ShowOnWeb=true&amp;Lang=fr"/>
    <hyperlink ref="B15" r:id="rId3" display="http://stats.oecd.org/OECDStat_Metadata/ShowMetadata.ashx?Dataset=PDB_LV&amp;Coords=[LOCATION].[DEU]&amp;ShowOnWeb=true&amp;Lang=fr"/>
    <hyperlink ref="A1" r:id="rId4" display="http://stats.oecd.org/OECDStat_Metadata/ShowMetadata.ashx?Dataset=PDB_LV&amp;ShowOnWeb=true&amp;Lang=fr"/>
    <hyperlink ref="A23" r:id="rId5" display="https://stats-1.oecd.org/index.aspx?DatasetCode=PDB_LV"/>
  </hyperlinks>
  <pageMargins left="0.7" right="0.7" top="0.75" bottom="0.75" header="0.3" footer="0.3"/>
  <drawing r:id="rId6"/>
  <legacyDrawing r:id="rId7"/>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7"/>
  <dimension ref="A1:BB105"/>
  <sheetViews>
    <sheetView topLeftCell="N108" zoomScale="80" zoomScaleNormal="80" workbookViewId="0">
      <selection activeCell="P104" sqref="P104"/>
    </sheetView>
  </sheetViews>
  <sheetFormatPr baseColWidth="10" defaultColWidth="11.42578125" defaultRowHeight="12.75"/>
  <cols>
    <col min="1" max="1" width="27.42578125" style="1" customWidth="1"/>
    <col min="2" max="2" width="2.42578125" style="1" customWidth="1"/>
    <col min="3" max="16384" width="11.42578125" style="1"/>
  </cols>
  <sheetData>
    <row r="1" spans="1:54" hidden="1">
      <c r="A1" s="200" t="e">
        <f ca="1">DotStatQuery(B1)</f>
        <v>#NAME?</v>
      </c>
      <c r="B1" s="200" t="s">
        <v>448</v>
      </c>
    </row>
    <row r="2" spans="1:54" ht="15">
      <c r="A2" s="201"/>
      <c r="AT2" s="12"/>
      <c r="AU2"/>
      <c r="AV2"/>
      <c r="AW2"/>
      <c r="AX2"/>
      <c r="AY2"/>
      <c r="AZ2"/>
      <c r="BA2"/>
      <c r="BB2"/>
    </row>
    <row r="3" spans="1:54" ht="12.75" customHeight="1">
      <c r="A3" s="407" t="s">
        <v>451</v>
      </c>
      <c r="B3" s="456"/>
      <c r="C3" s="457" t="s">
        <v>297</v>
      </c>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9"/>
      <c r="AT3" s="422" t="s">
        <v>339</v>
      </c>
      <c r="AU3" s="423"/>
      <c r="AV3" s="417" t="s">
        <v>453</v>
      </c>
      <c r="AW3" s="418"/>
      <c r="AX3" s="418"/>
      <c r="AY3" s="418"/>
      <c r="AZ3" s="418"/>
      <c r="BA3" s="418"/>
      <c r="BB3" s="419"/>
    </row>
    <row r="4" spans="1:54" ht="12.75" customHeight="1">
      <c r="A4" s="407" t="s">
        <v>339</v>
      </c>
      <c r="B4" s="456"/>
      <c r="C4" s="457" t="s">
        <v>298</v>
      </c>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9"/>
      <c r="AT4" s="422" t="s">
        <v>305</v>
      </c>
      <c r="AU4" s="423"/>
      <c r="AV4" s="417" t="s">
        <v>452</v>
      </c>
      <c r="AW4" s="418"/>
      <c r="AX4" s="418"/>
      <c r="AY4" s="418"/>
      <c r="AZ4" s="418"/>
      <c r="BA4" s="418"/>
      <c r="BB4" s="419"/>
    </row>
    <row r="5" spans="1:54" ht="21">
      <c r="A5" s="412" t="s">
        <v>340</v>
      </c>
      <c r="B5" s="451"/>
      <c r="C5" s="446" t="s">
        <v>53</v>
      </c>
      <c r="D5" s="447"/>
      <c r="E5" s="447"/>
      <c r="F5" s="447"/>
      <c r="G5" s="447"/>
      <c r="H5" s="448"/>
      <c r="I5" s="460" t="s">
        <v>105</v>
      </c>
      <c r="J5" s="461"/>
      <c r="K5" s="461"/>
      <c r="L5" s="461"/>
      <c r="M5" s="461"/>
      <c r="N5" s="462"/>
      <c r="O5" s="446" t="s">
        <v>107</v>
      </c>
      <c r="P5" s="447"/>
      <c r="Q5" s="447"/>
      <c r="R5" s="447"/>
      <c r="S5" s="447"/>
      <c r="T5" s="448"/>
      <c r="U5" s="446" t="s">
        <v>114</v>
      </c>
      <c r="V5" s="447"/>
      <c r="W5" s="447"/>
      <c r="X5" s="447"/>
      <c r="Y5" s="447"/>
      <c r="Z5" s="448"/>
      <c r="AA5" s="446" t="s">
        <v>115</v>
      </c>
      <c r="AB5" s="447"/>
      <c r="AC5" s="447"/>
      <c r="AD5" s="447"/>
      <c r="AE5" s="447"/>
      <c r="AF5" s="448"/>
      <c r="AG5" s="446" t="s">
        <v>283</v>
      </c>
      <c r="AH5" s="447"/>
      <c r="AI5" s="447"/>
      <c r="AJ5" s="447"/>
      <c r="AK5" s="447"/>
      <c r="AL5" s="448"/>
      <c r="AM5" s="446" t="s">
        <v>116</v>
      </c>
      <c r="AN5" s="447"/>
      <c r="AO5" s="447"/>
      <c r="AP5" s="447"/>
      <c r="AQ5" s="447"/>
      <c r="AR5" s="448"/>
      <c r="AT5" s="420" t="s">
        <v>340</v>
      </c>
      <c r="AU5" s="421"/>
      <c r="AV5" s="27" t="s">
        <v>53</v>
      </c>
      <c r="AW5" s="27" t="s">
        <v>105</v>
      </c>
      <c r="AX5" s="27" t="s">
        <v>107</v>
      </c>
      <c r="AY5" s="27" t="s">
        <v>114</v>
      </c>
      <c r="AZ5" s="27" t="s">
        <v>115</v>
      </c>
      <c r="BA5" s="27" t="s">
        <v>283</v>
      </c>
      <c r="BB5" s="27" t="s">
        <v>116</v>
      </c>
    </row>
    <row r="6" spans="1:54" ht="31.5">
      <c r="A6" s="452" t="s">
        <v>450</v>
      </c>
      <c r="B6" s="453"/>
      <c r="C6" s="449" t="s">
        <v>447</v>
      </c>
      <c r="D6" s="446" t="s">
        <v>447</v>
      </c>
      <c r="E6" s="447"/>
      <c r="F6" s="447"/>
      <c r="G6" s="447"/>
      <c r="H6" s="448"/>
      <c r="I6" s="449" t="s">
        <v>447</v>
      </c>
      <c r="J6" s="446" t="s">
        <v>447</v>
      </c>
      <c r="K6" s="447"/>
      <c r="L6" s="447"/>
      <c r="M6" s="447"/>
      <c r="N6" s="448"/>
      <c r="O6" s="449" t="s">
        <v>447</v>
      </c>
      <c r="P6" s="446" t="s">
        <v>447</v>
      </c>
      <c r="Q6" s="447"/>
      <c r="R6" s="447"/>
      <c r="S6" s="447"/>
      <c r="T6" s="448"/>
      <c r="U6" s="449" t="s">
        <v>447</v>
      </c>
      <c r="V6" s="446" t="s">
        <v>447</v>
      </c>
      <c r="W6" s="447"/>
      <c r="X6" s="447"/>
      <c r="Y6" s="447"/>
      <c r="Z6" s="448"/>
      <c r="AA6" s="449" t="s">
        <v>447</v>
      </c>
      <c r="AB6" s="446" t="s">
        <v>447</v>
      </c>
      <c r="AC6" s="447"/>
      <c r="AD6" s="447"/>
      <c r="AE6" s="447"/>
      <c r="AF6" s="448"/>
      <c r="AG6" s="449" t="s">
        <v>447</v>
      </c>
      <c r="AH6" s="446" t="s">
        <v>447</v>
      </c>
      <c r="AI6" s="447"/>
      <c r="AJ6" s="447"/>
      <c r="AK6" s="447"/>
      <c r="AL6" s="448"/>
      <c r="AM6" s="449" t="s">
        <v>447</v>
      </c>
      <c r="AN6" s="446" t="s">
        <v>447</v>
      </c>
      <c r="AO6" s="447"/>
      <c r="AP6" s="447"/>
      <c r="AQ6" s="447"/>
      <c r="AR6" s="448"/>
      <c r="AT6" s="420" t="s">
        <v>341</v>
      </c>
      <c r="AU6" s="421"/>
      <c r="AV6" s="26" t="s">
        <v>449</v>
      </c>
      <c r="AW6" s="26" t="s">
        <v>449</v>
      </c>
      <c r="AX6" s="26" t="s">
        <v>449</v>
      </c>
      <c r="AY6" s="26" t="s">
        <v>449</v>
      </c>
      <c r="AZ6" s="26" t="s">
        <v>449</v>
      </c>
      <c r="BA6" s="26" t="s">
        <v>449</v>
      </c>
      <c r="BB6" s="26" t="s">
        <v>449</v>
      </c>
    </row>
    <row r="7" spans="1:54" ht="31.5">
      <c r="A7" s="454"/>
      <c r="B7" s="455"/>
      <c r="C7" s="450"/>
      <c r="D7" s="2" t="s">
        <v>299</v>
      </c>
      <c r="E7" s="2" t="s">
        <v>300</v>
      </c>
      <c r="F7" s="2" t="s">
        <v>301</v>
      </c>
      <c r="G7" s="2" t="s">
        <v>302</v>
      </c>
      <c r="H7" s="2" t="s">
        <v>303</v>
      </c>
      <c r="I7" s="450"/>
      <c r="J7" s="2" t="s">
        <v>299</v>
      </c>
      <c r="K7" s="2" t="s">
        <v>300</v>
      </c>
      <c r="L7" s="2" t="s">
        <v>301</v>
      </c>
      <c r="M7" s="2" t="s">
        <v>302</v>
      </c>
      <c r="N7" s="2" t="s">
        <v>303</v>
      </c>
      <c r="O7" s="450"/>
      <c r="P7" s="2" t="s">
        <v>299</v>
      </c>
      <c r="Q7" s="2" t="s">
        <v>300</v>
      </c>
      <c r="R7" s="2" t="s">
        <v>301</v>
      </c>
      <c r="S7" s="2" t="s">
        <v>302</v>
      </c>
      <c r="T7" s="2" t="s">
        <v>303</v>
      </c>
      <c r="U7" s="450"/>
      <c r="V7" s="2" t="s">
        <v>299</v>
      </c>
      <c r="W7" s="2" t="s">
        <v>300</v>
      </c>
      <c r="X7" s="2" t="s">
        <v>301</v>
      </c>
      <c r="Y7" s="2" t="s">
        <v>302</v>
      </c>
      <c r="Z7" s="2" t="s">
        <v>303</v>
      </c>
      <c r="AA7" s="450"/>
      <c r="AB7" s="2" t="s">
        <v>299</v>
      </c>
      <c r="AC7" s="2" t="s">
        <v>300</v>
      </c>
      <c r="AD7" s="2" t="s">
        <v>301</v>
      </c>
      <c r="AE7" s="2" t="s">
        <v>302</v>
      </c>
      <c r="AF7" s="2" t="s">
        <v>303</v>
      </c>
      <c r="AG7" s="450"/>
      <c r="AH7" s="2" t="s">
        <v>299</v>
      </c>
      <c r="AI7" s="2" t="s">
        <v>300</v>
      </c>
      <c r="AJ7" s="2" t="s">
        <v>301</v>
      </c>
      <c r="AK7" s="2" t="s">
        <v>302</v>
      </c>
      <c r="AL7" s="2" t="s">
        <v>303</v>
      </c>
      <c r="AM7" s="450"/>
      <c r="AN7" s="2" t="s">
        <v>299</v>
      </c>
      <c r="AO7" s="2" t="s">
        <v>300</v>
      </c>
      <c r="AP7" s="2" t="s">
        <v>301</v>
      </c>
      <c r="AQ7" s="2" t="s">
        <v>302</v>
      </c>
      <c r="AR7" s="2" t="s">
        <v>303</v>
      </c>
      <c r="AT7" s="28" t="s">
        <v>207</v>
      </c>
      <c r="AU7" s="29" t="s">
        <v>52</v>
      </c>
      <c r="AV7" s="29" t="s">
        <v>52</v>
      </c>
      <c r="AW7" s="29" t="s">
        <v>54</v>
      </c>
      <c r="AX7" s="29" t="s">
        <v>54</v>
      </c>
      <c r="AY7" s="29" t="s">
        <v>54</v>
      </c>
      <c r="AZ7" s="29" t="s">
        <v>54</v>
      </c>
      <c r="BA7" s="29" t="s">
        <v>54</v>
      </c>
      <c r="BB7" s="29" t="s">
        <v>54</v>
      </c>
    </row>
    <row r="8" spans="1:54" ht="13.5" customHeight="1">
      <c r="A8" s="412" t="s">
        <v>341</v>
      </c>
      <c r="B8" s="451"/>
      <c r="C8" s="446" t="s">
        <v>449</v>
      </c>
      <c r="D8" s="447"/>
      <c r="E8" s="447"/>
      <c r="F8" s="447"/>
      <c r="G8" s="447"/>
      <c r="H8" s="448"/>
      <c r="I8" s="446" t="s">
        <v>449</v>
      </c>
      <c r="J8" s="447"/>
      <c r="K8" s="447"/>
      <c r="L8" s="447"/>
      <c r="M8" s="447"/>
      <c r="N8" s="448"/>
      <c r="O8" s="446" t="s">
        <v>449</v>
      </c>
      <c r="P8" s="447"/>
      <c r="Q8" s="447"/>
      <c r="R8" s="447"/>
      <c r="S8" s="447"/>
      <c r="T8" s="448"/>
      <c r="U8" s="446" t="s">
        <v>449</v>
      </c>
      <c r="V8" s="447"/>
      <c r="W8" s="447"/>
      <c r="X8" s="447"/>
      <c r="Y8" s="447"/>
      <c r="Z8" s="448"/>
      <c r="AA8" s="446" t="s">
        <v>449</v>
      </c>
      <c r="AB8" s="447"/>
      <c r="AC8" s="447"/>
      <c r="AD8" s="447"/>
      <c r="AE8" s="447"/>
      <c r="AF8" s="448"/>
      <c r="AG8" s="446" t="s">
        <v>449</v>
      </c>
      <c r="AH8" s="447"/>
      <c r="AI8" s="447"/>
      <c r="AJ8" s="447"/>
      <c r="AK8" s="447"/>
      <c r="AL8" s="448"/>
      <c r="AM8" s="446" t="s">
        <v>449</v>
      </c>
      <c r="AN8" s="447"/>
      <c r="AO8" s="447"/>
      <c r="AP8" s="447"/>
      <c r="AQ8" s="447"/>
      <c r="AR8" s="448"/>
      <c r="AT8" s="30" t="s">
        <v>13</v>
      </c>
      <c r="AU8" s="29" t="s">
        <v>52</v>
      </c>
      <c r="AV8" s="31">
        <v>1323749.8828</v>
      </c>
      <c r="AW8" s="31">
        <v>1923795.2733</v>
      </c>
      <c r="AX8" s="31">
        <v>1358810.2627000001</v>
      </c>
      <c r="AY8" s="31">
        <v>678208.34459999995</v>
      </c>
      <c r="AZ8" s="31">
        <v>207587.1569</v>
      </c>
      <c r="BA8" s="31">
        <v>1120209.9095000001</v>
      </c>
      <c r="BB8" s="31">
        <v>6661145.5875000004</v>
      </c>
    </row>
    <row r="9" spans="1:54" ht="13.5">
      <c r="A9" s="3" t="s">
        <v>304</v>
      </c>
      <c r="B9" s="4" t="s">
        <v>52</v>
      </c>
      <c r="C9" s="4" t="s">
        <v>52</v>
      </c>
      <c r="D9" s="4" t="s">
        <v>54</v>
      </c>
      <c r="E9" s="4" t="s">
        <v>54</v>
      </c>
      <c r="F9" s="4" t="s">
        <v>54</v>
      </c>
      <c r="G9" s="4" t="s">
        <v>54</v>
      </c>
      <c r="H9" s="4" t="s">
        <v>54</v>
      </c>
      <c r="I9" s="4" t="s">
        <v>54</v>
      </c>
      <c r="J9" s="4" t="s">
        <v>54</v>
      </c>
      <c r="K9" s="4" t="s">
        <v>54</v>
      </c>
      <c r="L9" s="4" t="s">
        <v>54</v>
      </c>
      <c r="M9" s="4" t="s">
        <v>54</v>
      </c>
      <c r="N9" s="4" t="s">
        <v>54</v>
      </c>
      <c r="O9" s="4" t="s">
        <v>54</v>
      </c>
      <c r="P9" s="4" t="s">
        <v>54</v>
      </c>
      <c r="Q9" s="4" t="s">
        <v>54</v>
      </c>
      <c r="R9" s="4" t="s">
        <v>54</v>
      </c>
      <c r="S9" s="4" t="s">
        <v>54</v>
      </c>
      <c r="T9" s="4" t="s">
        <v>54</v>
      </c>
      <c r="U9" s="4" t="s">
        <v>54</v>
      </c>
      <c r="V9" s="4" t="s">
        <v>54</v>
      </c>
      <c r="W9" s="4" t="s">
        <v>54</v>
      </c>
      <c r="X9" s="4" t="s">
        <v>54</v>
      </c>
      <c r="Y9" s="4" t="s">
        <v>54</v>
      </c>
      <c r="Z9" s="4" t="s">
        <v>54</v>
      </c>
      <c r="AA9" s="4" t="s">
        <v>54</v>
      </c>
      <c r="AB9" s="4" t="s">
        <v>54</v>
      </c>
      <c r="AC9" s="4" t="s">
        <v>54</v>
      </c>
      <c r="AD9" s="4" t="s">
        <v>54</v>
      </c>
      <c r="AE9" s="4" t="s">
        <v>54</v>
      </c>
      <c r="AF9" s="4" t="s">
        <v>54</v>
      </c>
      <c r="AG9" s="4" t="s">
        <v>54</v>
      </c>
      <c r="AH9" s="4" t="s">
        <v>54</v>
      </c>
      <c r="AI9" s="4" t="s">
        <v>54</v>
      </c>
      <c r="AJ9" s="4" t="s">
        <v>54</v>
      </c>
      <c r="AK9" s="4" t="s">
        <v>54</v>
      </c>
      <c r="AL9" s="4" t="s">
        <v>54</v>
      </c>
      <c r="AM9" s="4" t="s">
        <v>54</v>
      </c>
      <c r="AN9" s="4" t="s">
        <v>54</v>
      </c>
      <c r="AO9" s="4" t="s">
        <v>54</v>
      </c>
      <c r="AP9" s="4" t="s">
        <v>54</v>
      </c>
      <c r="AQ9" s="4" t="s">
        <v>54</v>
      </c>
      <c r="AR9" s="4" t="s">
        <v>54</v>
      </c>
      <c r="AT9" s="30" t="s">
        <v>14</v>
      </c>
      <c r="AU9" s="29" t="s">
        <v>52</v>
      </c>
      <c r="AV9" s="32">
        <v>1356915.0671000001</v>
      </c>
      <c r="AW9" s="32">
        <v>1916199.3456999999</v>
      </c>
      <c r="AX9" s="32">
        <v>1364430.1072</v>
      </c>
      <c r="AY9" s="32">
        <v>686661.95200000005</v>
      </c>
      <c r="AZ9" s="32">
        <v>210179.22440000001</v>
      </c>
      <c r="BA9" s="32">
        <v>1142729.9783999999</v>
      </c>
      <c r="BB9" s="32">
        <v>6541053.4955000002</v>
      </c>
    </row>
    <row r="10" spans="1:54" ht="13.5">
      <c r="A10" s="5" t="s">
        <v>13</v>
      </c>
      <c r="B10" s="4" t="s">
        <v>52</v>
      </c>
      <c r="C10" s="202">
        <v>24720.297999999999</v>
      </c>
      <c r="D10" s="202">
        <v>10114.891</v>
      </c>
      <c r="E10" s="202">
        <v>1245.328</v>
      </c>
      <c r="F10" s="202">
        <v>13200.371999999999</v>
      </c>
      <c r="G10" s="202">
        <v>48.750999999999998</v>
      </c>
      <c r="H10" s="202">
        <v>110.917</v>
      </c>
      <c r="I10" s="202">
        <v>40543.788</v>
      </c>
      <c r="J10" s="202">
        <v>23047.651000000002</v>
      </c>
      <c r="K10" s="202">
        <v>387.49400000000003</v>
      </c>
      <c r="L10" s="202">
        <v>16945.107</v>
      </c>
      <c r="M10" s="202" t="s">
        <v>55</v>
      </c>
      <c r="N10" s="202">
        <v>163.11000000000001</v>
      </c>
      <c r="O10" s="202">
        <v>11291.84</v>
      </c>
      <c r="P10" s="202">
        <v>5655.2879999999996</v>
      </c>
      <c r="Q10" s="202">
        <v>306.23</v>
      </c>
      <c r="R10" s="202">
        <v>5330.3220000000001</v>
      </c>
      <c r="S10" s="202">
        <v>0</v>
      </c>
      <c r="T10" s="202" t="s">
        <v>55</v>
      </c>
      <c r="U10" s="202">
        <v>2644.4589999999998</v>
      </c>
      <c r="V10" s="202">
        <v>1131.634</v>
      </c>
      <c r="W10" s="202">
        <v>29.523</v>
      </c>
      <c r="X10" s="202">
        <v>1481.1959999999999</v>
      </c>
      <c r="Y10" s="202" t="s">
        <v>55</v>
      </c>
      <c r="Z10" s="202">
        <v>2.0920000000000001</v>
      </c>
      <c r="AA10" s="202">
        <v>4266.3590000000004</v>
      </c>
      <c r="AB10" s="202">
        <v>2340.3589999999999</v>
      </c>
      <c r="AC10" s="202">
        <v>62.521000000000001</v>
      </c>
      <c r="AD10" s="202">
        <v>1805.6030000000001</v>
      </c>
      <c r="AE10" s="202">
        <v>8.968</v>
      </c>
      <c r="AF10" s="202">
        <v>48.908000000000001</v>
      </c>
      <c r="AG10" s="202">
        <v>24733.008000000002</v>
      </c>
      <c r="AH10" s="202">
        <v>10399.894</v>
      </c>
      <c r="AI10" s="202">
        <v>1698.6880000000001</v>
      </c>
      <c r="AJ10" s="202">
        <v>11895.741</v>
      </c>
      <c r="AK10" s="202">
        <v>308.36700000000002</v>
      </c>
      <c r="AL10" s="202">
        <v>430.72800000000001</v>
      </c>
      <c r="AM10" s="202">
        <v>151103.66099999999</v>
      </c>
      <c r="AN10" s="202">
        <v>74665.603000000003</v>
      </c>
      <c r="AO10" s="202" t="s">
        <v>55</v>
      </c>
      <c r="AP10" s="202">
        <v>72233.868000000002</v>
      </c>
      <c r="AQ10" s="202">
        <v>2196.4670000000001</v>
      </c>
      <c r="AR10" s="202">
        <v>2007.723</v>
      </c>
      <c r="AT10" s="30" t="s">
        <v>15</v>
      </c>
      <c r="AU10" s="29" t="s">
        <v>52</v>
      </c>
      <c r="AV10" s="31">
        <v>1373752.55</v>
      </c>
      <c r="AW10" s="31">
        <v>1946329.8585999999</v>
      </c>
      <c r="AX10" s="31">
        <v>1380383.0717</v>
      </c>
      <c r="AY10" s="31">
        <v>698816.66339999996</v>
      </c>
      <c r="AZ10" s="31">
        <v>214173.97200000001</v>
      </c>
      <c r="BA10" s="31">
        <v>1190974.5019</v>
      </c>
      <c r="BB10" s="31">
        <v>6840890.6333999997</v>
      </c>
    </row>
    <row r="11" spans="1:54" ht="13.5">
      <c r="A11" s="5" t="s">
        <v>14</v>
      </c>
      <c r="B11" s="4" t="s">
        <v>52</v>
      </c>
      <c r="C11" s="203">
        <v>26417.8</v>
      </c>
      <c r="D11" s="203">
        <v>10998.859</v>
      </c>
      <c r="E11" s="203">
        <v>978.15700000000004</v>
      </c>
      <c r="F11" s="203">
        <v>14270.739</v>
      </c>
      <c r="G11" s="203">
        <v>57.753</v>
      </c>
      <c r="H11" s="203">
        <v>112.646</v>
      </c>
      <c r="I11" s="203">
        <v>41562.531999999999</v>
      </c>
      <c r="J11" s="203">
        <v>23629.574000000001</v>
      </c>
      <c r="K11" s="203">
        <v>425.63900000000001</v>
      </c>
      <c r="L11" s="203">
        <v>17340.942999999999</v>
      </c>
      <c r="M11" s="203" t="s">
        <v>55</v>
      </c>
      <c r="N11" s="203">
        <v>166.37700000000001</v>
      </c>
      <c r="O11" s="203">
        <v>11644.805</v>
      </c>
      <c r="P11" s="203">
        <v>5647.6880000000001</v>
      </c>
      <c r="Q11" s="203">
        <v>345.75</v>
      </c>
      <c r="R11" s="203">
        <v>5651.3670000000002</v>
      </c>
      <c r="S11" s="203">
        <v>0</v>
      </c>
      <c r="T11" s="203" t="s">
        <v>55</v>
      </c>
      <c r="U11" s="203">
        <v>3069.7109999999998</v>
      </c>
      <c r="V11" s="203">
        <v>1407.2449999999999</v>
      </c>
      <c r="W11" s="203">
        <v>39.582000000000001</v>
      </c>
      <c r="X11" s="203">
        <v>1620.2170000000001</v>
      </c>
      <c r="Y11" s="203" t="s">
        <v>55</v>
      </c>
      <c r="Z11" s="203">
        <v>2.67</v>
      </c>
      <c r="AA11" s="203" t="s">
        <v>55</v>
      </c>
      <c r="AB11" s="203" t="s">
        <v>55</v>
      </c>
      <c r="AC11" s="203" t="s">
        <v>55</v>
      </c>
      <c r="AD11" s="203" t="s">
        <v>55</v>
      </c>
      <c r="AE11" s="203" t="s">
        <v>55</v>
      </c>
      <c r="AF11" s="203" t="s">
        <v>55</v>
      </c>
      <c r="AG11" s="203" t="s">
        <v>55</v>
      </c>
      <c r="AH11" s="203" t="s">
        <v>55</v>
      </c>
      <c r="AI11" s="203" t="s">
        <v>55</v>
      </c>
      <c r="AJ11" s="203" t="s">
        <v>55</v>
      </c>
      <c r="AK11" s="203" t="s">
        <v>55</v>
      </c>
      <c r="AL11" s="203" t="s">
        <v>55</v>
      </c>
      <c r="AM11" s="203">
        <v>158775.05499999999</v>
      </c>
      <c r="AN11" s="203">
        <v>79601.396999999997</v>
      </c>
      <c r="AO11" s="203" t="s">
        <v>55</v>
      </c>
      <c r="AP11" s="203">
        <v>74671.536999999997</v>
      </c>
      <c r="AQ11" s="203">
        <v>2360.1309999999999</v>
      </c>
      <c r="AR11" s="203">
        <v>2141.989</v>
      </c>
      <c r="AT11" s="30" t="s">
        <v>16</v>
      </c>
      <c r="AU11" s="29" t="s">
        <v>52</v>
      </c>
      <c r="AV11" s="32">
        <v>1394547.3387</v>
      </c>
      <c r="AW11" s="32">
        <v>2001273.7352</v>
      </c>
      <c r="AX11" s="32">
        <v>1424912.1919</v>
      </c>
      <c r="AY11" s="32">
        <v>711288.35730000003</v>
      </c>
      <c r="AZ11" s="32">
        <v>223232.53570000001</v>
      </c>
      <c r="BA11" s="32">
        <v>1218084.8466</v>
      </c>
      <c r="BB11" s="32">
        <v>7335939.8927999996</v>
      </c>
    </row>
    <row r="12" spans="1:54" ht="13.5">
      <c r="A12" s="5" t="s">
        <v>15</v>
      </c>
      <c r="B12" s="4" t="s">
        <v>52</v>
      </c>
      <c r="C12" s="202">
        <v>27259.356</v>
      </c>
      <c r="D12" s="202">
        <v>11436.962</v>
      </c>
      <c r="E12" s="202">
        <v>969.91499999999996</v>
      </c>
      <c r="F12" s="202">
        <v>14672.995999999999</v>
      </c>
      <c r="G12" s="202">
        <v>62.36</v>
      </c>
      <c r="H12" s="202">
        <v>117.09</v>
      </c>
      <c r="I12" s="202">
        <v>42349.491000000002</v>
      </c>
      <c r="J12" s="202">
        <v>24949.613000000001</v>
      </c>
      <c r="K12" s="202">
        <v>476.86</v>
      </c>
      <c r="L12" s="202">
        <v>16757.114000000001</v>
      </c>
      <c r="M12" s="202" t="s">
        <v>55</v>
      </c>
      <c r="N12" s="202">
        <v>167.19399999999999</v>
      </c>
      <c r="O12" s="202">
        <v>12404.73</v>
      </c>
      <c r="P12" s="202">
        <v>5589.0249999999996</v>
      </c>
      <c r="Q12" s="202">
        <v>315.00799999999998</v>
      </c>
      <c r="R12" s="202">
        <v>6500.6970000000001</v>
      </c>
      <c r="S12" s="202">
        <v>0</v>
      </c>
      <c r="T12" s="202" t="s">
        <v>55</v>
      </c>
      <c r="U12" s="202">
        <v>3076.9380000000001</v>
      </c>
      <c r="V12" s="202">
        <v>1414.019</v>
      </c>
      <c r="W12" s="202">
        <v>35.268999999999998</v>
      </c>
      <c r="X12" s="202">
        <v>1625.1949999999999</v>
      </c>
      <c r="Y12" s="202" t="s">
        <v>55</v>
      </c>
      <c r="Z12" s="202">
        <v>2.4580000000000002</v>
      </c>
      <c r="AA12" s="202">
        <v>4902.0429999999997</v>
      </c>
      <c r="AB12" s="202">
        <v>2848.1379999999999</v>
      </c>
      <c r="AC12" s="202">
        <v>73.036000000000001</v>
      </c>
      <c r="AD12" s="202">
        <v>1925.35</v>
      </c>
      <c r="AE12" s="202">
        <v>9.4329999999999998</v>
      </c>
      <c r="AF12" s="202">
        <v>46.085999999999999</v>
      </c>
      <c r="AG12" s="202">
        <v>24227.91</v>
      </c>
      <c r="AH12" s="202">
        <v>10450.67</v>
      </c>
      <c r="AI12" s="202">
        <v>1277.24</v>
      </c>
      <c r="AJ12" s="202">
        <v>11877.745999999999</v>
      </c>
      <c r="AK12" s="202">
        <v>132.37899999999999</v>
      </c>
      <c r="AL12" s="202">
        <v>489.875</v>
      </c>
      <c r="AM12" s="202">
        <v>170179.14199999999</v>
      </c>
      <c r="AN12" s="202">
        <v>85207.152000000002</v>
      </c>
      <c r="AO12" s="202" t="s">
        <v>55</v>
      </c>
      <c r="AP12" s="202">
        <v>80120.937999999995</v>
      </c>
      <c r="AQ12" s="202">
        <v>2553.5419999999999</v>
      </c>
      <c r="AR12" s="202">
        <v>2297.5100000000002</v>
      </c>
      <c r="AT12" s="30" t="s">
        <v>17</v>
      </c>
      <c r="AU12" s="29" t="s">
        <v>52</v>
      </c>
      <c r="AV12" s="31">
        <v>1417177.7927999999</v>
      </c>
      <c r="AW12" s="31">
        <v>2047862.0914</v>
      </c>
      <c r="AX12" s="31">
        <v>1464782.4565000001</v>
      </c>
      <c r="AY12" s="31">
        <v>727800.46019999997</v>
      </c>
      <c r="AZ12" s="31">
        <v>228055.19279999999</v>
      </c>
      <c r="BA12" s="31">
        <v>1269190.5209999999</v>
      </c>
      <c r="BB12" s="31">
        <v>7641823.3472999996</v>
      </c>
    </row>
    <row r="13" spans="1:54" ht="13.5">
      <c r="A13" s="5" t="s">
        <v>16</v>
      </c>
      <c r="B13" s="4" t="s">
        <v>52</v>
      </c>
      <c r="C13" s="203">
        <v>28925.787</v>
      </c>
      <c r="D13" s="203">
        <v>11880.832</v>
      </c>
      <c r="E13" s="203">
        <v>1316.3340000000001</v>
      </c>
      <c r="F13" s="203">
        <v>15537.923000000001</v>
      </c>
      <c r="G13" s="203">
        <v>44.051000000000002</v>
      </c>
      <c r="H13" s="203">
        <v>146.64699999999999</v>
      </c>
      <c r="I13" s="203">
        <v>43555.167000000001</v>
      </c>
      <c r="J13" s="203">
        <v>25947.945</v>
      </c>
      <c r="K13" s="203">
        <v>513.02099999999996</v>
      </c>
      <c r="L13" s="203">
        <v>16945.258999999998</v>
      </c>
      <c r="M13" s="203" t="s">
        <v>55</v>
      </c>
      <c r="N13" s="203">
        <v>148.941</v>
      </c>
      <c r="O13" s="203">
        <v>13607.606</v>
      </c>
      <c r="P13" s="203">
        <v>5913.8959999999997</v>
      </c>
      <c r="Q13" s="203">
        <v>490.78800000000001</v>
      </c>
      <c r="R13" s="203">
        <v>7202.9219999999996</v>
      </c>
      <c r="S13" s="203">
        <v>0</v>
      </c>
      <c r="T13" s="203" t="s">
        <v>55</v>
      </c>
      <c r="U13" s="203">
        <v>3253.2</v>
      </c>
      <c r="V13" s="203">
        <v>1590.75</v>
      </c>
      <c r="W13" s="203">
        <v>23.92</v>
      </c>
      <c r="X13" s="203">
        <v>1637.865</v>
      </c>
      <c r="Y13" s="203" t="s">
        <v>55</v>
      </c>
      <c r="Z13" s="203">
        <v>0.67800000000000005</v>
      </c>
      <c r="AA13" s="203" t="s">
        <v>55</v>
      </c>
      <c r="AB13" s="203" t="s">
        <v>55</v>
      </c>
      <c r="AC13" s="203" t="s">
        <v>55</v>
      </c>
      <c r="AD13" s="203" t="s">
        <v>55</v>
      </c>
      <c r="AE13" s="203" t="s">
        <v>55</v>
      </c>
      <c r="AF13" s="203" t="s">
        <v>55</v>
      </c>
      <c r="AG13" s="203" t="s">
        <v>55</v>
      </c>
      <c r="AH13" s="203" t="s">
        <v>55</v>
      </c>
      <c r="AI13" s="203" t="s">
        <v>55</v>
      </c>
      <c r="AJ13" s="203" t="s">
        <v>55</v>
      </c>
      <c r="AK13" s="203" t="s">
        <v>55</v>
      </c>
      <c r="AL13" s="203" t="s">
        <v>55</v>
      </c>
      <c r="AM13" s="203">
        <v>186912.698</v>
      </c>
      <c r="AN13" s="203">
        <v>94818.497000000003</v>
      </c>
      <c r="AO13" s="203" t="s">
        <v>55</v>
      </c>
      <c r="AP13" s="203">
        <v>86888.047999999995</v>
      </c>
      <c r="AQ13" s="203">
        <v>2750.7869999999998</v>
      </c>
      <c r="AR13" s="203">
        <v>2455.366</v>
      </c>
      <c r="AT13" s="30" t="s">
        <v>18</v>
      </c>
      <c r="AU13" s="29" t="s">
        <v>52</v>
      </c>
      <c r="AV13" s="32">
        <v>1450301.1547000001</v>
      </c>
      <c r="AW13" s="32">
        <v>2094703.6451999999</v>
      </c>
      <c r="AX13" s="32">
        <v>1506674.8230000001</v>
      </c>
      <c r="AY13" s="32">
        <v>751478.1507</v>
      </c>
      <c r="AZ13" s="32">
        <v>234192.89499999999</v>
      </c>
      <c r="BA13" s="32">
        <v>1309049.7609000001</v>
      </c>
      <c r="BB13" s="32">
        <v>7906433.0743000004</v>
      </c>
    </row>
    <row r="14" spans="1:54" ht="13.5">
      <c r="A14" s="5" t="s">
        <v>17</v>
      </c>
      <c r="B14" s="4" t="s">
        <v>52</v>
      </c>
      <c r="C14" s="202">
        <v>30201.190999999999</v>
      </c>
      <c r="D14" s="202">
        <v>12517.242</v>
      </c>
      <c r="E14" s="202">
        <v>1461.912</v>
      </c>
      <c r="F14" s="202">
        <v>15977.300999999999</v>
      </c>
      <c r="G14" s="202">
        <v>88.65</v>
      </c>
      <c r="H14" s="202">
        <v>156.08600000000001</v>
      </c>
      <c r="I14" s="202">
        <v>47782.084999999999</v>
      </c>
      <c r="J14" s="202">
        <v>29191.901999999998</v>
      </c>
      <c r="K14" s="202">
        <v>556.49</v>
      </c>
      <c r="L14" s="202">
        <v>17907.201000000001</v>
      </c>
      <c r="M14" s="202" t="s">
        <v>55</v>
      </c>
      <c r="N14" s="202">
        <v>126.58799999999999</v>
      </c>
      <c r="O14" s="202">
        <v>15544.71</v>
      </c>
      <c r="P14" s="202">
        <v>6936.3509999999997</v>
      </c>
      <c r="Q14" s="202">
        <v>565.85199999999998</v>
      </c>
      <c r="R14" s="202">
        <v>8042.5069999999996</v>
      </c>
      <c r="S14" s="202">
        <v>0</v>
      </c>
      <c r="T14" s="202" t="s">
        <v>55</v>
      </c>
      <c r="U14" s="202">
        <v>3687.4760000000001</v>
      </c>
      <c r="V14" s="202">
        <v>1741.3230000000001</v>
      </c>
      <c r="W14" s="202">
        <v>177.60300000000001</v>
      </c>
      <c r="X14" s="202">
        <v>1760.297</v>
      </c>
      <c r="Y14" s="202" t="s">
        <v>55</v>
      </c>
      <c r="Z14" s="202">
        <v>8.2539999999999996</v>
      </c>
      <c r="AA14" s="202">
        <v>5880.7730000000001</v>
      </c>
      <c r="AB14" s="202">
        <v>3581.739</v>
      </c>
      <c r="AC14" s="202">
        <v>71.536000000000001</v>
      </c>
      <c r="AD14" s="202">
        <v>2138.5479999999998</v>
      </c>
      <c r="AE14" s="202">
        <v>44.003999999999998</v>
      </c>
      <c r="AF14" s="202">
        <v>44.945</v>
      </c>
      <c r="AG14" s="202">
        <v>26133.175999999999</v>
      </c>
      <c r="AH14" s="202">
        <v>11991.25</v>
      </c>
      <c r="AI14" s="202">
        <v>2085.0059999999999</v>
      </c>
      <c r="AJ14" s="202">
        <v>11367.39</v>
      </c>
      <c r="AK14" s="202">
        <v>160.88999999999999</v>
      </c>
      <c r="AL14" s="202">
        <v>528.63900000000001</v>
      </c>
      <c r="AM14" s="202">
        <v>202923.753</v>
      </c>
      <c r="AN14" s="202">
        <v>102082.52499999999</v>
      </c>
      <c r="AO14" s="202" t="s">
        <v>55</v>
      </c>
      <c r="AP14" s="202">
        <v>95145.356</v>
      </c>
      <c r="AQ14" s="202">
        <v>3069.777</v>
      </c>
      <c r="AR14" s="202">
        <v>2626.0949999999998</v>
      </c>
      <c r="AT14" s="30" t="s">
        <v>19</v>
      </c>
      <c r="AU14" s="29" t="s">
        <v>52</v>
      </c>
      <c r="AV14" s="31">
        <v>1487456.4246</v>
      </c>
      <c r="AW14" s="31">
        <v>2124074.5654000002</v>
      </c>
      <c r="AX14" s="31">
        <v>1554767.29</v>
      </c>
      <c r="AY14" s="31">
        <v>793163.56510000001</v>
      </c>
      <c r="AZ14" s="31">
        <v>242047.35699999999</v>
      </c>
      <c r="BA14" s="31">
        <v>1378438.8248000001</v>
      </c>
      <c r="BB14" s="31">
        <v>8179961.8630999997</v>
      </c>
    </row>
    <row r="15" spans="1:54" ht="13.5">
      <c r="A15" s="5" t="s">
        <v>18</v>
      </c>
      <c r="B15" s="4" t="s">
        <v>52</v>
      </c>
      <c r="C15" s="203">
        <v>30740.856</v>
      </c>
      <c r="D15" s="203">
        <v>12660.972</v>
      </c>
      <c r="E15" s="203">
        <v>1725.6020000000001</v>
      </c>
      <c r="F15" s="203">
        <v>16145.099</v>
      </c>
      <c r="G15" s="203">
        <v>85.551000000000002</v>
      </c>
      <c r="H15" s="203">
        <v>123.604</v>
      </c>
      <c r="I15" s="203">
        <v>49382.595000000001</v>
      </c>
      <c r="J15" s="203">
        <v>30691.061000000002</v>
      </c>
      <c r="K15" s="203">
        <v>599.69899999999996</v>
      </c>
      <c r="L15" s="203">
        <v>17913.222000000002</v>
      </c>
      <c r="M15" s="203" t="s">
        <v>55</v>
      </c>
      <c r="N15" s="203">
        <v>178.614</v>
      </c>
      <c r="O15" s="203">
        <v>16134.281999999999</v>
      </c>
      <c r="P15" s="203">
        <v>6498.0429999999997</v>
      </c>
      <c r="Q15" s="203">
        <v>716.20899999999995</v>
      </c>
      <c r="R15" s="203">
        <v>8920.0300000000007</v>
      </c>
      <c r="S15" s="203" t="s">
        <v>55</v>
      </c>
      <c r="T15" s="203" t="s">
        <v>55</v>
      </c>
      <c r="U15" s="203">
        <v>4232.027</v>
      </c>
      <c r="V15" s="203">
        <v>2084.59</v>
      </c>
      <c r="W15" s="203">
        <v>71.611000000000004</v>
      </c>
      <c r="X15" s="203">
        <v>2039.2460000000001</v>
      </c>
      <c r="Y15" s="203" t="s">
        <v>55</v>
      </c>
      <c r="Z15" s="203">
        <v>36.588000000000001</v>
      </c>
      <c r="AA15" s="203" t="s">
        <v>55</v>
      </c>
      <c r="AB15" s="203" t="s">
        <v>55</v>
      </c>
      <c r="AC15" s="203" t="s">
        <v>55</v>
      </c>
      <c r="AD15" s="203" t="s">
        <v>55</v>
      </c>
      <c r="AE15" s="203" t="s">
        <v>55</v>
      </c>
      <c r="AF15" s="203" t="s">
        <v>55</v>
      </c>
      <c r="AG15" s="203">
        <v>27130.063999999998</v>
      </c>
      <c r="AH15" s="203">
        <v>12811.507</v>
      </c>
      <c r="AI15" s="203">
        <v>2494.9720000000002</v>
      </c>
      <c r="AJ15" s="203">
        <v>11140.851000000001</v>
      </c>
      <c r="AK15" s="203">
        <v>169.89699999999999</v>
      </c>
      <c r="AL15" s="203">
        <v>512.83799999999997</v>
      </c>
      <c r="AM15" s="203">
        <v>208141.97200000001</v>
      </c>
      <c r="AN15" s="203">
        <v>105297.35</v>
      </c>
      <c r="AO15" s="203" t="s">
        <v>55</v>
      </c>
      <c r="AP15" s="203">
        <v>96515.570999999996</v>
      </c>
      <c r="AQ15" s="203">
        <v>3484.808</v>
      </c>
      <c r="AR15" s="203">
        <v>2844.2429999999999</v>
      </c>
      <c r="AT15" s="30" t="s">
        <v>20</v>
      </c>
      <c r="AU15" s="29" t="s">
        <v>52</v>
      </c>
      <c r="AV15" s="32">
        <v>1558008.5976</v>
      </c>
      <c r="AW15" s="32">
        <v>2202819.0151999998</v>
      </c>
      <c r="AX15" s="32">
        <v>1619980.0958</v>
      </c>
      <c r="AY15" s="32">
        <v>833569.88879999996</v>
      </c>
      <c r="AZ15" s="32">
        <v>248241.4425</v>
      </c>
      <c r="BA15" s="32">
        <v>1457812.7747</v>
      </c>
      <c r="BB15" s="32">
        <v>8521642.6642000005</v>
      </c>
    </row>
    <row r="16" spans="1:54" ht="13.5">
      <c r="A16" s="5" t="s">
        <v>19</v>
      </c>
      <c r="B16" s="4" t="s">
        <v>52</v>
      </c>
      <c r="C16" s="202">
        <v>32150.936000000002</v>
      </c>
      <c r="D16" s="202">
        <v>13453.620999999999</v>
      </c>
      <c r="E16" s="202">
        <v>1899.693</v>
      </c>
      <c r="F16" s="202">
        <v>16616.951000000001</v>
      </c>
      <c r="G16" s="202">
        <v>78.149000000000001</v>
      </c>
      <c r="H16" s="202">
        <v>102.521</v>
      </c>
      <c r="I16" s="202">
        <v>52207.207999999999</v>
      </c>
      <c r="J16" s="202">
        <v>33264.985000000001</v>
      </c>
      <c r="K16" s="202">
        <v>674.36099999999999</v>
      </c>
      <c r="L16" s="202">
        <v>18050.569</v>
      </c>
      <c r="M16" s="202" t="s">
        <v>55</v>
      </c>
      <c r="N16" s="202">
        <v>217.203</v>
      </c>
      <c r="O16" s="202">
        <v>17470.562999999998</v>
      </c>
      <c r="P16" s="202">
        <v>7290.4859999999999</v>
      </c>
      <c r="Q16" s="202">
        <v>754.70600000000002</v>
      </c>
      <c r="R16" s="202">
        <v>9425.3709999999992</v>
      </c>
      <c r="S16" s="202" t="s">
        <v>55</v>
      </c>
      <c r="T16" s="202" t="s">
        <v>55</v>
      </c>
      <c r="U16" s="202">
        <v>4658.0619999999999</v>
      </c>
      <c r="V16" s="202">
        <v>2181.761</v>
      </c>
      <c r="W16" s="202">
        <v>69.120999999999995</v>
      </c>
      <c r="X16" s="202">
        <v>2358.0210000000002</v>
      </c>
      <c r="Y16" s="202" t="s">
        <v>55</v>
      </c>
      <c r="Z16" s="202">
        <v>49.140999999999998</v>
      </c>
      <c r="AA16" s="202">
        <v>6457.2110000000002</v>
      </c>
      <c r="AB16" s="202">
        <v>3875.0030000000002</v>
      </c>
      <c r="AC16" s="202">
        <v>101.44499999999999</v>
      </c>
      <c r="AD16" s="202">
        <v>2384.8119999999999</v>
      </c>
      <c r="AE16" s="202">
        <v>24.093</v>
      </c>
      <c r="AF16" s="202">
        <v>71.856999999999999</v>
      </c>
      <c r="AG16" s="202">
        <v>27492.076000000001</v>
      </c>
      <c r="AH16" s="202">
        <v>13416.585999999999</v>
      </c>
      <c r="AI16" s="202">
        <v>2483.5590000000002</v>
      </c>
      <c r="AJ16" s="202">
        <v>10852.528</v>
      </c>
      <c r="AK16" s="202">
        <v>193.79499999999999</v>
      </c>
      <c r="AL16" s="202">
        <v>545.60799999999995</v>
      </c>
      <c r="AM16" s="202">
        <v>213405.04399999999</v>
      </c>
      <c r="AN16" s="202">
        <v>105426.47199999999</v>
      </c>
      <c r="AO16" s="202" t="s">
        <v>55</v>
      </c>
      <c r="AP16" s="202">
        <v>101053.08500000001</v>
      </c>
      <c r="AQ16" s="202">
        <v>3810.9690000000001</v>
      </c>
      <c r="AR16" s="202">
        <v>3114.518</v>
      </c>
      <c r="AT16" s="30" t="s">
        <v>21</v>
      </c>
      <c r="AU16" s="29" t="s">
        <v>52</v>
      </c>
      <c r="AV16" s="31">
        <v>1625686.3265</v>
      </c>
      <c r="AW16" s="31">
        <v>2288652.9975000001</v>
      </c>
      <c r="AX16" s="31">
        <v>1674871.2342000001</v>
      </c>
      <c r="AY16" s="31">
        <v>873806.55989999999</v>
      </c>
      <c r="AZ16" s="31">
        <v>254831.77350000001</v>
      </c>
      <c r="BA16" s="31">
        <v>1495260.3064999999</v>
      </c>
      <c r="BB16" s="31">
        <v>8834613.3128999993</v>
      </c>
    </row>
    <row r="17" spans="1:54" ht="13.5">
      <c r="A17" s="5" t="s">
        <v>20</v>
      </c>
      <c r="B17" s="4" t="s">
        <v>52</v>
      </c>
      <c r="C17" s="203">
        <v>33534.981</v>
      </c>
      <c r="D17" s="203">
        <v>14520.075999999999</v>
      </c>
      <c r="E17" s="203">
        <v>2082.9879999999998</v>
      </c>
      <c r="F17" s="203">
        <v>16744.001</v>
      </c>
      <c r="G17" s="203">
        <v>73.677000000000007</v>
      </c>
      <c r="H17" s="203">
        <v>114.238</v>
      </c>
      <c r="I17" s="203">
        <v>53883.21</v>
      </c>
      <c r="J17" s="203">
        <v>34316.680999999997</v>
      </c>
      <c r="K17" s="203">
        <v>910.25900000000001</v>
      </c>
      <c r="L17" s="203">
        <v>18402.870999999999</v>
      </c>
      <c r="M17" s="203" t="s">
        <v>55</v>
      </c>
      <c r="N17" s="203">
        <v>253.399</v>
      </c>
      <c r="O17" s="203">
        <v>18601.407999999999</v>
      </c>
      <c r="P17" s="203">
        <v>8171.1469999999999</v>
      </c>
      <c r="Q17" s="203">
        <v>789.42600000000004</v>
      </c>
      <c r="R17" s="203">
        <v>9640.8349999999991</v>
      </c>
      <c r="S17" s="203" t="s">
        <v>55</v>
      </c>
      <c r="T17" s="203" t="s">
        <v>55</v>
      </c>
      <c r="U17" s="203">
        <v>5487.7780000000002</v>
      </c>
      <c r="V17" s="203">
        <v>2607.8910000000001</v>
      </c>
      <c r="W17" s="203">
        <v>138.63399999999999</v>
      </c>
      <c r="X17" s="203">
        <v>2679.0309999999999</v>
      </c>
      <c r="Y17" s="203" t="s">
        <v>55</v>
      </c>
      <c r="Z17" s="203">
        <v>62.213999999999999</v>
      </c>
      <c r="AA17" s="203" t="s">
        <v>55</v>
      </c>
      <c r="AB17" s="203" t="s">
        <v>55</v>
      </c>
      <c r="AC17" s="203" t="s">
        <v>55</v>
      </c>
      <c r="AD17" s="203" t="s">
        <v>55</v>
      </c>
      <c r="AE17" s="203" t="s">
        <v>55</v>
      </c>
      <c r="AF17" s="203" t="s">
        <v>55</v>
      </c>
      <c r="AG17" s="203">
        <v>28194.098999999998</v>
      </c>
      <c r="AH17" s="203">
        <v>14508.653</v>
      </c>
      <c r="AI17" s="203">
        <v>2607.2869999999998</v>
      </c>
      <c r="AJ17" s="203">
        <v>10294.288</v>
      </c>
      <c r="AK17" s="203">
        <v>216.33699999999999</v>
      </c>
      <c r="AL17" s="203">
        <v>567.53399999999999</v>
      </c>
      <c r="AM17" s="203">
        <v>218397.06099999999</v>
      </c>
      <c r="AN17" s="203">
        <v>110623.9</v>
      </c>
      <c r="AO17" s="203" t="s">
        <v>55</v>
      </c>
      <c r="AP17" s="203">
        <v>100273.85400000001</v>
      </c>
      <c r="AQ17" s="203">
        <v>4112.3739999999998</v>
      </c>
      <c r="AR17" s="203">
        <v>3386.9319999999998</v>
      </c>
      <c r="AT17" s="30" t="s">
        <v>22</v>
      </c>
      <c r="AU17" s="29" t="s">
        <v>52</v>
      </c>
      <c r="AV17" s="32">
        <v>1673220.3402</v>
      </c>
      <c r="AW17" s="32">
        <v>2408921.8517999998</v>
      </c>
      <c r="AX17" s="32">
        <v>1708130.4069000001</v>
      </c>
      <c r="AY17" s="32">
        <v>906848.62399999995</v>
      </c>
      <c r="AZ17" s="32">
        <v>256754.9246</v>
      </c>
      <c r="BA17" s="32">
        <v>1506315.0478999999</v>
      </c>
      <c r="BB17" s="32">
        <v>9001230.6146000009</v>
      </c>
    </row>
    <row r="18" spans="1:54" ht="13.5">
      <c r="A18" s="5" t="s">
        <v>21</v>
      </c>
      <c r="B18" s="4" t="s">
        <v>52</v>
      </c>
      <c r="C18" s="202">
        <v>35680.053</v>
      </c>
      <c r="D18" s="202">
        <v>15656.305</v>
      </c>
      <c r="E18" s="202">
        <v>2622.549</v>
      </c>
      <c r="F18" s="202">
        <v>17169.427</v>
      </c>
      <c r="G18" s="202">
        <v>74.489999999999995</v>
      </c>
      <c r="H18" s="202">
        <v>157.208</v>
      </c>
      <c r="I18" s="202">
        <v>55652.402999999998</v>
      </c>
      <c r="J18" s="202">
        <v>35321.375</v>
      </c>
      <c r="K18" s="202">
        <v>1184.46</v>
      </c>
      <c r="L18" s="202">
        <v>18862.616000000002</v>
      </c>
      <c r="M18" s="202" t="s">
        <v>55</v>
      </c>
      <c r="N18" s="202">
        <v>283.77800000000002</v>
      </c>
      <c r="O18" s="202">
        <v>19519.705999999998</v>
      </c>
      <c r="P18" s="202">
        <v>9056.4480000000003</v>
      </c>
      <c r="Q18" s="202">
        <v>805.31600000000003</v>
      </c>
      <c r="R18" s="202">
        <v>9657.9419999999991</v>
      </c>
      <c r="S18" s="202" t="s">
        <v>55</v>
      </c>
      <c r="T18" s="202" t="s">
        <v>55</v>
      </c>
      <c r="U18" s="202">
        <v>6055.1670000000004</v>
      </c>
      <c r="V18" s="202">
        <v>2897.0929999999998</v>
      </c>
      <c r="W18" s="202">
        <v>285.90499999999997</v>
      </c>
      <c r="X18" s="202">
        <v>2832.2629999999999</v>
      </c>
      <c r="Y18" s="202" t="s">
        <v>55</v>
      </c>
      <c r="Z18" s="202">
        <v>39.904000000000003</v>
      </c>
      <c r="AA18" s="202">
        <v>6665.0290000000005</v>
      </c>
      <c r="AB18" s="202">
        <v>3904.9</v>
      </c>
      <c r="AC18" s="202">
        <v>107.678</v>
      </c>
      <c r="AD18" s="202">
        <v>2542.0160000000001</v>
      </c>
      <c r="AE18" s="202">
        <v>25.908999999999999</v>
      </c>
      <c r="AF18" s="202">
        <v>84.525999999999996</v>
      </c>
      <c r="AG18" s="202">
        <v>28810.365000000002</v>
      </c>
      <c r="AH18" s="202">
        <v>14573.063</v>
      </c>
      <c r="AI18" s="202">
        <v>2920.3389999999999</v>
      </c>
      <c r="AJ18" s="202">
        <v>10491.877</v>
      </c>
      <c r="AK18" s="202">
        <v>210.827</v>
      </c>
      <c r="AL18" s="202">
        <v>614.26</v>
      </c>
      <c r="AM18" s="202">
        <v>222722.774</v>
      </c>
      <c r="AN18" s="202">
        <v>117395.667</v>
      </c>
      <c r="AO18" s="202" t="s">
        <v>55</v>
      </c>
      <c r="AP18" s="202">
        <v>97207.342999999993</v>
      </c>
      <c r="AQ18" s="202">
        <v>4466.1809999999996</v>
      </c>
      <c r="AR18" s="202">
        <v>3653.5819999999999</v>
      </c>
      <c r="AT18" s="30" t="s">
        <v>23</v>
      </c>
      <c r="AU18" s="29" t="s">
        <v>52</v>
      </c>
      <c r="AV18" s="31">
        <v>1690758.6313</v>
      </c>
      <c r="AW18" s="31">
        <v>2531975.8796000001</v>
      </c>
      <c r="AX18" s="31">
        <v>1734409.0973</v>
      </c>
      <c r="AY18" s="31">
        <v>929936.99509999994</v>
      </c>
      <c r="AZ18" s="31">
        <v>253812.57769999999</v>
      </c>
      <c r="BA18" s="31">
        <v>1489927.8670999999</v>
      </c>
      <c r="BB18" s="31">
        <v>8991485.9628999997</v>
      </c>
    </row>
    <row r="19" spans="1:54" ht="13.5">
      <c r="A19" s="5" t="s">
        <v>22</v>
      </c>
      <c r="B19" s="4" t="s">
        <v>52</v>
      </c>
      <c r="C19" s="203">
        <v>38051.574999999997</v>
      </c>
      <c r="D19" s="203">
        <v>16548.100999999999</v>
      </c>
      <c r="E19" s="203">
        <v>2867.8209999999999</v>
      </c>
      <c r="F19" s="203">
        <v>18368.381000000001</v>
      </c>
      <c r="G19" s="203">
        <v>105.611</v>
      </c>
      <c r="H19" s="203">
        <v>161.661</v>
      </c>
      <c r="I19" s="203">
        <v>56257.034</v>
      </c>
      <c r="J19" s="203">
        <v>35746.788999999997</v>
      </c>
      <c r="K19" s="203">
        <v>1191.0809999999999</v>
      </c>
      <c r="L19" s="203">
        <v>19019.281999999999</v>
      </c>
      <c r="M19" s="203" t="s">
        <v>55</v>
      </c>
      <c r="N19" s="203">
        <v>299.88200000000001</v>
      </c>
      <c r="O19" s="203">
        <v>20586.762999999999</v>
      </c>
      <c r="P19" s="203">
        <v>9006.2530000000006</v>
      </c>
      <c r="Q19" s="203">
        <v>979.06799999999998</v>
      </c>
      <c r="R19" s="203">
        <v>10601.441999999999</v>
      </c>
      <c r="S19" s="203" t="s">
        <v>55</v>
      </c>
      <c r="T19" s="203" t="s">
        <v>55</v>
      </c>
      <c r="U19" s="203">
        <v>7080.1180000000004</v>
      </c>
      <c r="V19" s="203">
        <v>3358.5210000000002</v>
      </c>
      <c r="W19" s="203">
        <v>480.82100000000003</v>
      </c>
      <c r="X19" s="203">
        <v>3195.1419999999998</v>
      </c>
      <c r="Y19" s="203" t="s">
        <v>55</v>
      </c>
      <c r="Z19" s="203">
        <v>45.634</v>
      </c>
      <c r="AA19" s="203" t="s">
        <v>55</v>
      </c>
      <c r="AB19" s="203" t="s">
        <v>55</v>
      </c>
      <c r="AC19" s="203" t="s">
        <v>55</v>
      </c>
      <c r="AD19" s="203" t="s">
        <v>55</v>
      </c>
      <c r="AE19" s="203" t="s">
        <v>55</v>
      </c>
      <c r="AF19" s="203" t="s">
        <v>55</v>
      </c>
      <c r="AG19" s="203">
        <v>28928.198</v>
      </c>
      <c r="AH19" s="203">
        <v>14349.504999999999</v>
      </c>
      <c r="AI19" s="203">
        <v>3404.027</v>
      </c>
      <c r="AJ19" s="203">
        <v>10282.043</v>
      </c>
      <c r="AK19" s="203">
        <v>202.649</v>
      </c>
      <c r="AL19" s="203">
        <v>692.38499999999999</v>
      </c>
      <c r="AM19" s="203">
        <v>230027.27900000001</v>
      </c>
      <c r="AN19" s="203">
        <v>125600.22900000001</v>
      </c>
      <c r="AO19" s="203" t="s">
        <v>55</v>
      </c>
      <c r="AP19" s="203">
        <v>95708.775999999998</v>
      </c>
      <c r="AQ19" s="203">
        <v>4809.9489999999996</v>
      </c>
      <c r="AR19" s="203">
        <v>3908.3249999999998</v>
      </c>
      <c r="AT19" s="30" t="s">
        <v>24</v>
      </c>
      <c r="AU19" s="29" t="s">
        <v>52</v>
      </c>
      <c r="AV19" s="32">
        <v>1717799.6558999999</v>
      </c>
      <c r="AW19" s="32">
        <v>2580686.2091000001</v>
      </c>
      <c r="AX19" s="32">
        <v>1748878.8469</v>
      </c>
      <c r="AY19" s="32">
        <v>938578.11320000002</v>
      </c>
      <c r="AZ19" s="32">
        <v>250871.92360000001</v>
      </c>
      <c r="BA19" s="32">
        <v>1495455.8854</v>
      </c>
      <c r="BB19" s="32">
        <v>9308205.8852999993</v>
      </c>
    </row>
    <row r="20" spans="1:54" ht="13.5">
      <c r="A20" s="5" t="s">
        <v>23</v>
      </c>
      <c r="B20" s="4" t="s">
        <v>52</v>
      </c>
      <c r="C20" s="202">
        <v>38506.531000000003</v>
      </c>
      <c r="D20" s="202">
        <v>16375.493</v>
      </c>
      <c r="E20" s="202">
        <v>3069.5709999999999</v>
      </c>
      <c r="F20" s="202">
        <v>18777.175999999999</v>
      </c>
      <c r="G20" s="202">
        <v>128.251</v>
      </c>
      <c r="H20" s="202">
        <v>156.017</v>
      </c>
      <c r="I20" s="202">
        <v>60659.076999999997</v>
      </c>
      <c r="J20" s="202">
        <v>37419.328000000001</v>
      </c>
      <c r="K20" s="202">
        <v>1182.1659999999999</v>
      </c>
      <c r="L20" s="202">
        <v>21743.932000000001</v>
      </c>
      <c r="M20" s="202" t="s">
        <v>55</v>
      </c>
      <c r="N20" s="202">
        <v>313.85199999999998</v>
      </c>
      <c r="O20" s="202">
        <v>19874.425999999999</v>
      </c>
      <c r="P20" s="202">
        <v>8815.34</v>
      </c>
      <c r="Q20" s="202">
        <v>1206.4179999999999</v>
      </c>
      <c r="R20" s="202">
        <v>9852.6679999999997</v>
      </c>
      <c r="S20" s="202" t="s">
        <v>55</v>
      </c>
      <c r="T20" s="202" t="s">
        <v>55</v>
      </c>
      <c r="U20" s="202">
        <v>7453.451</v>
      </c>
      <c r="V20" s="202">
        <v>3585.7550000000001</v>
      </c>
      <c r="W20" s="202">
        <v>414.27800000000002</v>
      </c>
      <c r="X20" s="202">
        <v>3407.2339999999999</v>
      </c>
      <c r="Y20" s="202" t="s">
        <v>55</v>
      </c>
      <c r="Z20" s="202">
        <v>46.183</v>
      </c>
      <c r="AA20" s="202">
        <v>6475.3869999999997</v>
      </c>
      <c r="AB20" s="202">
        <v>4005.87</v>
      </c>
      <c r="AC20" s="202">
        <v>95.673000000000002</v>
      </c>
      <c r="AD20" s="202">
        <v>2198.9639999999999</v>
      </c>
      <c r="AE20" s="202">
        <v>61.094000000000001</v>
      </c>
      <c r="AF20" s="202">
        <v>113.815</v>
      </c>
      <c r="AG20" s="202">
        <v>27507.532999999999</v>
      </c>
      <c r="AH20" s="202">
        <v>13647.200999999999</v>
      </c>
      <c r="AI20" s="202">
        <v>3262.7220000000002</v>
      </c>
      <c r="AJ20" s="202">
        <v>9631.7180000000008</v>
      </c>
      <c r="AK20" s="202">
        <v>204.06200000000001</v>
      </c>
      <c r="AL20" s="202">
        <v>761.83100000000002</v>
      </c>
      <c r="AM20" s="202">
        <v>235642.36900000001</v>
      </c>
      <c r="AN20" s="202">
        <v>134767.978</v>
      </c>
      <c r="AO20" s="202" t="s">
        <v>55</v>
      </c>
      <c r="AP20" s="202">
        <v>91662.395000000004</v>
      </c>
      <c r="AQ20" s="202">
        <v>5047.567</v>
      </c>
      <c r="AR20" s="202">
        <v>4164.4290000000001</v>
      </c>
      <c r="AT20" s="30" t="s">
        <v>25</v>
      </c>
      <c r="AU20" s="29" t="s">
        <v>52</v>
      </c>
      <c r="AV20" s="31">
        <v>1707000.4272</v>
      </c>
      <c r="AW20" s="31">
        <v>2556010.5828</v>
      </c>
      <c r="AX20" s="31">
        <v>1733964.3075000001</v>
      </c>
      <c r="AY20" s="31">
        <v>928896.75710000005</v>
      </c>
      <c r="AZ20" s="31">
        <v>245689.872</v>
      </c>
      <c r="BA20" s="31">
        <v>1533236.2897999999</v>
      </c>
      <c r="BB20" s="31">
        <v>9564446.3029999994</v>
      </c>
    </row>
    <row r="21" spans="1:54" ht="13.5">
      <c r="A21" s="5" t="s">
        <v>24</v>
      </c>
      <c r="B21" s="4" t="s">
        <v>52</v>
      </c>
      <c r="C21" s="203">
        <v>39218.887000000002</v>
      </c>
      <c r="D21" s="203">
        <v>18270.829000000002</v>
      </c>
      <c r="E21" s="203">
        <v>3408.989</v>
      </c>
      <c r="F21" s="203">
        <v>17045.106</v>
      </c>
      <c r="G21" s="203">
        <v>171.12</v>
      </c>
      <c r="H21" s="203">
        <v>323.125</v>
      </c>
      <c r="I21" s="203">
        <v>58893.216</v>
      </c>
      <c r="J21" s="203">
        <v>36058.701000000001</v>
      </c>
      <c r="K21" s="203">
        <v>1187.701</v>
      </c>
      <c r="L21" s="203">
        <v>21426.357</v>
      </c>
      <c r="M21" s="203" t="s">
        <v>55</v>
      </c>
      <c r="N21" s="203">
        <v>220.262</v>
      </c>
      <c r="O21" s="203">
        <v>19366.901999999998</v>
      </c>
      <c r="P21" s="203">
        <v>9167.8729999999996</v>
      </c>
      <c r="Q21" s="203">
        <v>807.66600000000005</v>
      </c>
      <c r="R21" s="203">
        <v>9391.3639999999996</v>
      </c>
      <c r="S21" s="203" t="s">
        <v>55</v>
      </c>
      <c r="T21" s="203" t="s">
        <v>55</v>
      </c>
      <c r="U21" s="203">
        <v>7866.924</v>
      </c>
      <c r="V21" s="203">
        <v>3437.0590000000002</v>
      </c>
      <c r="W21" s="203">
        <v>431.72</v>
      </c>
      <c r="X21" s="203">
        <v>3948.7820000000002</v>
      </c>
      <c r="Y21" s="203" t="s">
        <v>55</v>
      </c>
      <c r="Z21" s="203">
        <v>49.363999999999997</v>
      </c>
      <c r="AA21" s="203" t="s">
        <v>55</v>
      </c>
      <c r="AB21" s="203" t="s">
        <v>55</v>
      </c>
      <c r="AC21" s="203" t="s">
        <v>55</v>
      </c>
      <c r="AD21" s="203" t="s">
        <v>55</v>
      </c>
      <c r="AE21" s="203" t="s">
        <v>55</v>
      </c>
      <c r="AF21" s="203" t="s">
        <v>55</v>
      </c>
      <c r="AG21" s="203">
        <v>27129.557000000001</v>
      </c>
      <c r="AH21" s="203">
        <v>13907.023999999999</v>
      </c>
      <c r="AI21" s="203">
        <v>3081.6819999999998</v>
      </c>
      <c r="AJ21" s="203">
        <v>8970.1299999999992</v>
      </c>
      <c r="AK21" s="203">
        <v>218.072</v>
      </c>
      <c r="AL21" s="203">
        <v>954.55899999999997</v>
      </c>
      <c r="AM21" s="203">
        <v>236740.253</v>
      </c>
      <c r="AN21" s="203">
        <v>137372.85399999999</v>
      </c>
      <c r="AO21" s="203" t="s">
        <v>55</v>
      </c>
      <c r="AP21" s="203">
        <v>89829.388999999996</v>
      </c>
      <c r="AQ21" s="203">
        <v>5093.5600000000004</v>
      </c>
      <c r="AR21" s="203">
        <v>4444.4489999999996</v>
      </c>
      <c r="AT21" s="30" t="s">
        <v>26</v>
      </c>
      <c r="AU21" s="29" t="s">
        <v>52</v>
      </c>
      <c r="AV21" s="32">
        <v>1747257.3385999999</v>
      </c>
      <c r="AW21" s="32">
        <v>2618821.2666000002</v>
      </c>
      <c r="AX21" s="32">
        <v>1771262.2897999999</v>
      </c>
      <c r="AY21" s="32">
        <v>951034.18110000005</v>
      </c>
      <c r="AZ21" s="32">
        <v>255733.03479999999</v>
      </c>
      <c r="BA21" s="32">
        <v>1592955.2074</v>
      </c>
      <c r="BB21" s="32">
        <v>9949782.4518999998</v>
      </c>
    </row>
    <row r="22" spans="1:54" ht="13.5">
      <c r="A22" s="5" t="s">
        <v>25</v>
      </c>
      <c r="B22" s="4" t="s">
        <v>52</v>
      </c>
      <c r="C22" s="202">
        <v>39582.135999999999</v>
      </c>
      <c r="D22" s="202">
        <v>18622.021000000001</v>
      </c>
      <c r="E22" s="202">
        <v>3223.3780000000002</v>
      </c>
      <c r="F22" s="202">
        <v>17210.178</v>
      </c>
      <c r="G22" s="202">
        <v>195.636</v>
      </c>
      <c r="H22" s="202">
        <v>330.95100000000002</v>
      </c>
      <c r="I22" s="202">
        <v>56460.245999999999</v>
      </c>
      <c r="J22" s="202">
        <v>34346.771000000001</v>
      </c>
      <c r="K22" s="202">
        <v>936.11900000000003</v>
      </c>
      <c r="L22" s="202">
        <v>20999.032999999999</v>
      </c>
      <c r="M22" s="202" t="s">
        <v>55</v>
      </c>
      <c r="N22" s="202">
        <v>178.47900000000001</v>
      </c>
      <c r="O22" s="202">
        <v>18284.606</v>
      </c>
      <c r="P22" s="202">
        <v>8094.674</v>
      </c>
      <c r="Q22" s="202">
        <v>812.30799999999999</v>
      </c>
      <c r="R22" s="202">
        <v>9377.6239999999998</v>
      </c>
      <c r="S22" s="202" t="s">
        <v>55</v>
      </c>
      <c r="T22" s="202" t="s">
        <v>55</v>
      </c>
      <c r="U22" s="202">
        <v>7769.1559999999999</v>
      </c>
      <c r="V22" s="202">
        <v>3187.6019999999999</v>
      </c>
      <c r="W22" s="202">
        <v>497.50599999999997</v>
      </c>
      <c r="X22" s="202">
        <v>4007.7539999999999</v>
      </c>
      <c r="Y22" s="202" t="s">
        <v>55</v>
      </c>
      <c r="Z22" s="202">
        <v>76.295000000000002</v>
      </c>
      <c r="AA22" s="202">
        <v>7360.2179999999998</v>
      </c>
      <c r="AB22" s="202">
        <v>4501.3739999999998</v>
      </c>
      <c r="AC22" s="202">
        <v>211.45500000000001</v>
      </c>
      <c r="AD22" s="202">
        <v>2427.9749999999999</v>
      </c>
      <c r="AE22" s="202">
        <v>34.390999999999998</v>
      </c>
      <c r="AF22" s="202">
        <v>184.87299999999999</v>
      </c>
      <c r="AG22" s="202">
        <v>28175.973000000002</v>
      </c>
      <c r="AH22" s="202">
        <v>14558.825000000001</v>
      </c>
      <c r="AI22" s="202">
        <v>3333.4690000000001</v>
      </c>
      <c r="AJ22" s="202">
        <v>9049.33</v>
      </c>
      <c r="AK22" s="202">
        <v>219.18299999999999</v>
      </c>
      <c r="AL22" s="202">
        <v>1019.438</v>
      </c>
      <c r="AM22" s="202">
        <v>231695.79699999999</v>
      </c>
      <c r="AN22" s="202">
        <v>134640.16800000001</v>
      </c>
      <c r="AO22" s="202" t="s">
        <v>55</v>
      </c>
      <c r="AP22" s="202">
        <v>87161.22</v>
      </c>
      <c r="AQ22" s="202">
        <v>5170.9059999999999</v>
      </c>
      <c r="AR22" s="202">
        <v>4723.5029999999997</v>
      </c>
      <c r="AT22" s="30" t="s">
        <v>27</v>
      </c>
      <c r="AU22" s="29" t="s">
        <v>52</v>
      </c>
      <c r="AV22" s="31">
        <v>1784066.7257000001</v>
      </c>
      <c r="AW22" s="31">
        <v>2664326.969</v>
      </c>
      <c r="AX22" s="31">
        <v>1822395.7401999999</v>
      </c>
      <c r="AY22" s="31">
        <v>977258.89190000005</v>
      </c>
      <c r="AZ22" s="31">
        <v>266013.7059</v>
      </c>
      <c r="BA22" s="31">
        <v>1632067.1026999999</v>
      </c>
      <c r="BB22" s="31">
        <v>10216863.1819</v>
      </c>
    </row>
    <row r="23" spans="1:54" ht="13.5">
      <c r="A23" s="5" t="s">
        <v>26</v>
      </c>
      <c r="B23" s="4" t="s">
        <v>52</v>
      </c>
      <c r="C23" s="203">
        <v>39635.235000000001</v>
      </c>
      <c r="D23" s="203">
        <v>19293.898000000001</v>
      </c>
      <c r="E23" s="203">
        <v>3285.587</v>
      </c>
      <c r="F23" s="203">
        <v>16491.665000000001</v>
      </c>
      <c r="G23" s="203">
        <v>224.79</v>
      </c>
      <c r="H23" s="203">
        <v>339.29599999999999</v>
      </c>
      <c r="I23" s="203">
        <v>55661.483999999997</v>
      </c>
      <c r="J23" s="203">
        <v>33613.040000000001</v>
      </c>
      <c r="K23" s="203">
        <v>965.89</v>
      </c>
      <c r="L23" s="203">
        <v>20896.742999999999</v>
      </c>
      <c r="M23" s="203" t="s">
        <v>55</v>
      </c>
      <c r="N23" s="203">
        <v>186.03800000000001</v>
      </c>
      <c r="O23" s="203">
        <v>17434.075000000001</v>
      </c>
      <c r="P23" s="203">
        <v>7626.16</v>
      </c>
      <c r="Q23" s="203">
        <v>1061.95</v>
      </c>
      <c r="R23" s="203">
        <v>8745.9650000000001</v>
      </c>
      <c r="S23" s="203" t="s">
        <v>55</v>
      </c>
      <c r="T23" s="203" t="s">
        <v>55</v>
      </c>
      <c r="U23" s="203">
        <v>7354.8869999999997</v>
      </c>
      <c r="V23" s="203">
        <v>2962.5970000000002</v>
      </c>
      <c r="W23" s="203">
        <v>467.471</v>
      </c>
      <c r="X23" s="203">
        <v>3852.5169999999998</v>
      </c>
      <c r="Y23" s="203" t="s">
        <v>55</v>
      </c>
      <c r="Z23" s="203">
        <v>72.302000000000007</v>
      </c>
      <c r="AA23" s="203" t="s">
        <v>55</v>
      </c>
      <c r="AB23" s="203" t="s">
        <v>55</v>
      </c>
      <c r="AC23" s="203" t="s">
        <v>55</v>
      </c>
      <c r="AD23" s="203" t="s">
        <v>55</v>
      </c>
      <c r="AE23" s="203" t="s">
        <v>55</v>
      </c>
      <c r="AF23" s="203" t="s">
        <v>55</v>
      </c>
      <c r="AG23" s="203">
        <v>28841.08</v>
      </c>
      <c r="AH23" s="203">
        <v>14513.275</v>
      </c>
      <c r="AI23" s="203">
        <v>3560.8220000000001</v>
      </c>
      <c r="AJ23" s="203">
        <v>9439.6039999999994</v>
      </c>
      <c r="AK23" s="203">
        <v>243.64099999999999</v>
      </c>
      <c r="AL23" s="203">
        <v>1083.9480000000001</v>
      </c>
      <c r="AM23" s="203">
        <v>231584.07699999999</v>
      </c>
      <c r="AN23" s="203">
        <v>135449.41500000001</v>
      </c>
      <c r="AO23" s="203" t="s">
        <v>55</v>
      </c>
      <c r="AP23" s="203">
        <v>85756.441999999995</v>
      </c>
      <c r="AQ23" s="203">
        <v>5375.4669999999996</v>
      </c>
      <c r="AR23" s="203">
        <v>5002.7550000000001</v>
      </c>
      <c r="AT23" s="30" t="s">
        <v>28</v>
      </c>
      <c r="AU23" s="29" t="s">
        <v>52</v>
      </c>
      <c r="AV23" s="32">
        <v>1809275.4759</v>
      </c>
      <c r="AW23" s="32">
        <v>2686118.4358000001</v>
      </c>
      <c r="AX23" s="32">
        <v>1845838.4815</v>
      </c>
      <c r="AY23" s="32">
        <v>1003398.4524</v>
      </c>
      <c r="AZ23" s="32">
        <v>270054.54639999999</v>
      </c>
      <c r="BA23" s="32">
        <v>1673443.0504000001</v>
      </c>
      <c r="BB23" s="32">
        <v>10602294.4802</v>
      </c>
    </row>
    <row r="24" spans="1:54" ht="13.5">
      <c r="A24" s="5" t="s">
        <v>27</v>
      </c>
      <c r="B24" s="4" t="s">
        <v>52</v>
      </c>
      <c r="C24" s="202">
        <v>39982.347000000002</v>
      </c>
      <c r="D24" s="202">
        <v>19329.587</v>
      </c>
      <c r="E24" s="202">
        <v>3214.105</v>
      </c>
      <c r="F24" s="202">
        <v>16767.456999999999</v>
      </c>
      <c r="G24" s="202">
        <v>310.12400000000002</v>
      </c>
      <c r="H24" s="202">
        <v>361.07499999999999</v>
      </c>
      <c r="I24" s="202">
        <v>56769.885999999999</v>
      </c>
      <c r="J24" s="202">
        <v>34079.864000000001</v>
      </c>
      <c r="K24" s="202">
        <v>1040.152</v>
      </c>
      <c r="L24" s="202">
        <v>21504.258999999998</v>
      </c>
      <c r="M24" s="202" t="s">
        <v>55</v>
      </c>
      <c r="N24" s="202">
        <v>145.631</v>
      </c>
      <c r="O24" s="202">
        <v>17069.632000000001</v>
      </c>
      <c r="P24" s="202">
        <v>7124.652</v>
      </c>
      <c r="Q24" s="202">
        <v>898.37800000000004</v>
      </c>
      <c r="R24" s="202">
        <v>9046.6020000000008</v>
      </c>
      <c r="S24" s="202" t="s">
        <v>55</v>
      </c>
      <c r="T24" s="202" t="s">
        <v>55</v>
      </c>
      <c r="U24" s="202">
        <v>7553.0050000000001</v>
      </c>
      <c r="V24" s="202">
        <v>3363.2640000000001</v>
      </c>
      <c r="W24" s="202">
        <v>505.22</v>
      </c>
      <c r="X24" s="202">
        <v>3290.36</v>
      </c>
      <c r="Y24" s="202">
        <v>334.47199999999998</v>
      </c>
      <c r="Z24" s="202">
        <v>59.69</v>
      </c>
      <c r="AA24" s="202">
        <v>8326.5419999999995</v>
      </c>
      <c r="AB24" s="202">
        <v>5478.9229999999998</v>
      </c>
      <c r="AC24" s="202">
        <v>285.12099999999998</v>
      </c>
      <c r="AD24" s="202">
        <v>2349.5349999999999</v>
      </c>
      <c r="AE24" s="202">
        <v>26.097999999999999</v>
      </c>
      <c r="AF24" s="202">
        <v>186.90199999999999</v>
      </c>
      <c r="AG24" s="202">
        <v>27055.687999999998</v>
      </c>
      <c r="AH24" s="202">
        <v>13044.221</v>
      </c>
      <c r="AI24" s="202">
        <v>3911.9749999999999</v>
      </c>
      <c r="AJ24" s="202">
        <v>8886.4349999999995</v>
      </c>
      <c r="AK24" s="202">
        <v>229.03899999999999</v>
      </c>
      <c r="AL24" s="202">
        <v>986.52499999999998</v>
      </c>
      <c r="AM24" s="202">
        <v>246171.62700000001</v>
      </c>
      <c r="AN24" s="202">
        <v>148269.91399999999</v>
      </c>
      <c r="AO24" s="202" t="s">
        <v>55</v>
      </c>
      <c r="AP24" s="202">
        <v>87159.092000000004</v>
      </c>
      <c r="AQ24" s="202">
        <v>5494.4189999999999</v>
      </c>
      <c r="AR24" s="202">
        <v>5248.2020000000002</v>
      </c>
      <c r="AT24" s="30" t="s">
        <v>29</v>
      </c>
      <c r="AU24" s="29" t="s">
        <v>52</v>
      </c>
      <c r="AV24" s="31">
        <v>1851545.5155</v>
      </c>
      <c r="AW24" s="31">
        <v>2735790.1559000001</v>
      </c>
      <c r="AX24" s="31">
        <v>1879716.2993000001</v>
      </c>
      <c r="AY24" s="31">
        <v>1040419.9821</v>
      </c>
      <c r="AZ24" s="31">
        <v>277919.36300000001</v>
      </c>
      <c r="BA24" s="31">
        <v>1745286.5649000001</v>
      </c>
      <c r="BB24" s="31">
        <v>11073801.453</v>
      </c>
    </row>
    <row r="25" spans="1:54" ht="13.5">
      <c r="A25" s="5" t="s">
        <v>28</v>
      </c>
      <c r="B25" s="4" t="s">
        <v>52</v>
      </c>
      <c r="C25" s="203">
        <v>40216.563999999998</v>
      </c>
      <c r="D25" s="203">
        <v>19512.483</v>
      </c>
      <c r="E25" s="203">
        <v>3354.0970000000002</v>
      </c>
      <c r="F25" s="203">
        <v>16687.887999999999</v>
      </c>
      <c r="G25" s="203">
        <v>306.60000000000002</v>
      </c>
      <c r="H25" s="203">
        <v>355.49700000000001</v>
      </c>
      <c r="I25" s="203">
        <v>57406.523000000001</v>
      </c>
      <c r="J25" s="203">
        <v>34204.447</v>
      </c>
      <c r="K25" s="203">
        <v>1155.7090000000001</v>
      </c>
      <c r="L25" s="203">
        <v>21870.91</v>
      </c>
      <c r="M25" s="203" t="s">
        <v>55</v>
      </c>
      <c r="N25" s="203">
        <v>175.46</v>
      </c>
      <c r="O25" s="203">
        <v>17506.496999999999</v>
      </c>
      <c r="P25" s="203">
        <v>7524.1049999999996</v>
      </c>
      <c r="Q25" s="203">
        <v>1086.809</v>
      </c>
      <c r="R25" s="203">
        <v>8895.5840000000007</v>
      </c>
      <c r="S25" s="203" t="s">
        <v>55</v>
      </c>
      <c r="T25" s="203" t="s">
        <v>55</v>
      </c>
      <c r="U25" s="203">
        <v>7921.701</v>
      </c>
      <c r="V25" s="203">
        <v>3602.1979999999999</v>
      </c>
      <c r="W25" s="203">
        <v>440.72500000000002</v>
      </c>
      <c r="X25" s="203">
        <v>3479.4279999999999</v>
      </c>
      <c r="Y25" s="203">
        <v>321.411</v>
      </c>
      <c r="Z25" s="203">
        <v>77.938999999999993</v>
      </c>
      <c r="AA25" s="203" t="s">
        <v>55</v>
      </c>
      <c r="AB25" s="203" t="s">
        <v>55</v>
      </c>
      <c r="AC25" s="203" t="s">
        <v>55</v>
      </c>
      <c r="AD25" s="203" t="s">
        <v>55</v>
      </c>
      <c r="AE25" s="203" t="s">
        <v>55</v>
      </c>
      <c r="AF25" s="203" t="s">
        <v>55</v>
      </c>
      <c r="AG25" s="203">
        <v>26554.826000000001</v>
      </c>
      <c r="AH25" s="203">
        <v>12628.361000000001</v>
      </c>
      <c r="AI25" s="203">
        <v>4319.049</v>
      </c>
      <c r="AJ25" s="203">
        <v>8375.2540000000008</v>
      </c>
      <c r="AK25" s="203">
        <v>222.834</v>
      </c>
      <c r="AL25" s="203">
        <v>1010.81</v>
      </c>
      <c r="AM25" s="203">
        <v>259757.08199999999</v>
      </c>
      <c r="AN25" s="203">
        <v>162080.36799999999</v>
      </c>
      <c r="AO25" s="203" t="s">
        <v>55</v>
      </c>
      <c r="AP25" s="203">
        <v>86286.506999999998</v>
      </c>
      <c r="AQ25" s="203">
        <v>5823.0969999999998</v>
      </c>
      <c r="AR25" s="203">
        <v>5567.11</v>
      </c>
      <c r="AT25" s="30" t="s">
        <v>30</v>
      </c>
      <c r="AU25" s="29" t="s">
        <v>52</v>
      </c>
      <c r="AV25" s="32">
        <v>1917991.1784000001</v>
      </c>
      <c r="AW25" s="32">
        <v>2789948.3613999998</v>
      </c>
      <c r="AX25" s="32">
        <v>1910093.9439000001</v>
      </c>
      <c r="AY25" s="32">
        <v>1085220.2423</v>
      </c>
      <c r="AZ25" s="32">
        <v>289705.8014</v>
      </c>
      <c r="BA25" s="32">
        <v>1803601.4591000001</v>
      </c>
      <c r="BB25" s="32">
        <v>11570063.628</v>
      </c>
    </row>
    <row r="26" spans="1:54" ht="13.5">
      <c r="A26" s="5" t="s">
        <v>29</v>
      </c>
      <c r="B26" s="4" t="s">
        <v>52</v>
      </c>
      <c r="C26" s="202">
        <v>39752.483</v>
      </c>
      <c r="D26" s="202">
        <v>20521.656999999999</v>
      </c>
      <c r="E26" s="202">
        <v>3153.2820000000002</v>
      </c>
      <c r="F26" s="202">
        <v>15438.241</v>
      </c>
      <c r="G26" s="202">
        <v>293.23200000000003</v>
      </c>
      <c r="H26" s="202">
        <v>346.28899999999999</v>
      </c>
      <c r="I26" s="202">
        <v>59607.317000000003</v>
      </c>
      <c r="J26" s="202">
        <v>36557.495999999999</v>
      </c>
      <c r="K26" s="202">
        <v>1434.989</v>
      </c>
      <c r="L26" s="202">
        <v>21418.435000000001</v>
      </c>
      <c r="M26" s="202" t="s">
        <v>55</v>
      </c>
      <c r="N26" s="202">
        <v>196.47499999999999</v>
      </c>
      <c r="O26" s="202">
        <v>18608.148000000001</v>
      </c>
      <c r="P26" s="202" t="s">
        <v>55</v>
      </c>
      <c r="Q26" s="202" t="s">
        <v>55</v>
      </c>
      <c r="R26" s="202" t="s">
        <v>55</v>
      </c>
      <c r="S26" s="202" t="s">
        <v>55</v>
      </c>
      <c r="T26" s="202" t="s">
        <v>55</v>
      </c>
      <c r="U26" s="202">
        <v>8111.4970000000003</v>
      </c>
      <c r="V26" s="202">
        <v>3626.3910000000001</v>
      </c>
      <c r="W26" s="202">
        <v>546.76499999999999</v>
      </c>
      <c r="X26" s="202">
        <v>3539.0129999999999</v>
      </c>
      <c r="Y26" s="202">
        <v>340.52100000000002</v>
      </c>
      <c r="Z26" s="202">
        <v>58.805999999999997</v>
      </c>
      <c r="AA26" s="202">
        <v>9212.7340000000004</v>
      </c>
      <c r="AB26" s="202">
        <v>6236.8969999999999</v>
      </c>
      <c r="AC26" s="202">
        <v>319.63400000000001</v>
      </c>
      <c r="AD26" s="202">
        <v>2379.2469999999998</v>
      </c>
      <c r="AE26" s="202">
        <v>15.944000000000001</v>
      </c>
      <c r="AF26" s="202">
        <v>261.154</v>
      </c>
      <c r="AG26" s="202">
        <v>26955.989000000001</v>
      </c>
      <c r="AH26" s="202">
        <v>13464.017</v>
      </c>
      <c r="AI26" s="202">
        <v>3927.7330000000002</v>
      </c>
      <c r="AJ26" s="202">
        <v>8274.7970000000005</v>
      </c>
      <c r="AK26" s="202">
        <v>225.666</v>
      </c>
      <c r="AL26" s="202">
        <v>1063.7760000000001</v>
      </c>
      <c r="AM26" s="202">
        <v>274611.55499999999</v>
      </c>
      <c r="AN26" s="202">
        <v>175872.125</v>
      </c>
      <c r="AO26" s="202" t="s">
        <v>55</v>
      </c>
      <c r="AP26" s="202">
        <v>86570.164999999994</v>
      </c>
      <c r="AQ26" s="202">
        <v>6244.0590000000002</v>
      </c>
      <c r="AR26" s="202">
        <v>5925.2060000000001</v>
      </c>
      <c r="AT26" s="30" t="s">
        <v>31</v>
      </c>
      <c r="AU26" s="29" t="s">
        <v>52</v>
      </c>
      <c r="AV26" s="31">
        <v>1983612.8263999999</v>
      </c>
      <c r="AW26" s="31">
        <v>2845388.4004000002</v>
      </c>
      <c r="AX26" s="31">
        <v>1939888.5497000001</v>
      </c>
      <c r="AY26" s="31">
        <v>1133889.9221999999</v>
      </c>
      <c r="AZ26" s="31">
        <v>302704.03779999999</v>
      </c>
      <c r="BA26" s="31">
        <v>1861566.6427</v>
      </c>
      <c r="BB26" s="31">
        <v>12120016.056299999</v>
      </c>
    </row>
    <row r="27" spans="1:54" ht="13.5">
      <c r="A27" s="5" t="s">
        <v>30</v>
      </c>
      <c r="B27" s="4" t="s">
        <v>52</v>
      </c>
      <c r="C27" s="203">
        <v>40177.267</v>
      </c>
      <c r="D27" s="203">
        <v>21478.258999999998</v>
      </c>
      <c r="E27" s="203">
        <v>2973.5619999999999</v>
      </c>
      <c r="F27" s="203">
        <v>14999.44</v>
      </c>
      <c r="G27" s="203">
        <v>357.69299999999998</v>
      </c>
      <c r="H27" s="203">
        <v>368.20499999999998</v>
      </c>
      <c r="I27" s="203">
        <v>61722.067000000003</v>
      </c>
      <c r="J27" s="203">
        <v>38516.642999999996</v>
      </c>
      <c r="K27" s="203">
        <v>1515.5129999999999</v>
      </c>
      <c r="L27" s="203">
        <v>21476.401999999998</v>
      </c>
      <c r="M27" s="203" t="s">
        <v>55</v>
      </c>
      <c r="N27" s="203">
        <v>213.31100000000001</v>
      </c>
      <c r="O27" s="203">
        <v>19250.66</v>
      </c>
      <c r="P27" s="203" t="s">
        <v>55</v>
      </c>
      <c r="Q27" s="203" t="s">
        <v>55</v>
      </c>
      <c r="R27" s="203" t="s">
        <v>55</v>
      </c>
      <c r="S27" s="203" t="s">
        <v>55</v>
      </c>
      <c r="T27" s="203" t="s">
        <v>55</v>
      </c>
      <c r="U27" s="203">
        <v>9235.4560000000001</v>
      </c>
      <c r="V27" s="203">
        <v>4599.6379999999999</v>
      </c>
      <c r="W27" s="203">
        <v>618.07600000000002</v>
      </c>
      <c r="X27" s="203">
        <v>3574.9549999999999</v>
      </c>
      <c r="Y27" s="203">
        <v>372.12700000000001</v>
      </c>
      <c r="Z27" s="203">
        <v>70.659000000000006</v>
      </c>
      <c r="AA27" s="203" t="s">
        <v>55</v>
      </c>
      <c r="AB27" s="203" t="s">
        <v>55</v>
      </c>
      <c r="AC27" s="203" t="s">
        <v>55</v>
      </c>
      <c r="AD27" s="203" t="s">
        <v>55</v>
      </c>
      <c r="AE27" s="203" t="s">
        <v>55</v>
      </c>
      <c r="AF27" s="203" t="s">
        <v>55</v>
      </c>
      <c r="AG27" s="203">
        <v>28120.136999999999</v>
      </c>
      <c r="AH27" s="203">
        <v>13385.196</v>
      </c>
      <c r="AI27" s="203">
        <v>4749.3429999999998</v>
      </c>
      <c r="AJ27" s="203">
        <v>8618.17</v>
      </c>
      <c r="AK27" s="203">
        <v>236.92400000000001</v>
      </c>
      <c r="AL27" s="203">
        <v>1130.5029999999999</v>
      </c>
      <c r="AM27" s="203">
        <v>289715.74900000001</v>
      </c>
      <c r="AN27" s="203">
        <v>188746.61799999999</v>
      </c>
      <c r="AO27" s="203" t="s">
        <v>55</v>
      </c>
      <c r="AP27" s="203">
        <v>87865.574999999997</v>
      </c>
      <c r="AQ27" s="203">
        <v>6590.0780000000004</v>
      </c>
      <c r="AR27" s="203">
        <v>6513.4790000000003</v>
      </c>
      <c r="AT27" s="30" t="s">
        <v>32</v>
      </c>
      <c r="AU27" s="29" t="s">
        <v>52</v>
      </c>
      <c r="AV27" s="32">
        <v>2061443.2320000001</v>
      </c>
      <c r="AW27" s="32">
        <v>2929670.0956999999</v>
      </c>
      <c r="AX27" s="32">
        <v>2011860.4824999999</v>
      </c>
      <c r="AY27" s="32">
        <v>1193862.4894999999</v>
      </c>
      <c r="AZ27" s="32">
        <v>317069.21120000002</v>
      </c>
      <c r="BA27" s="32">
        <v>1925855.1124</v>
      </c>
      <c r="BB27" s="32">
        <v>12620267.781400001</v>
      </c>
    </row>
    <row r="28" spans="1:54" ht="13.5">
      <c r="A28" s="5" t="s">
        <v>31</v>
      </c>
      <c r="B28" s="4" t="s">
        <v>52</v>
      </c>
      <c r="C28" s="202">
        <v>41807.961000000003</v>
      </c>
      <c r="D28" s="202">
        <v>22624.012999999999</v>
      </c>
      <c r="E28" s="202">
        <v>2931.5749999999998</v>
      </c>
      <c r="F28" s="202">
        <v>15444.625</v>
      </c>
      <c r="G28" s="202">
        <v>429.24</v>
      </c>
      <c r="H28" s="202">
        <v>378.50700000000001</v>
      </c>
      <c r="I28" s="202">
        <v>66406.464000000007</v>
      </c>
      <c r="J28" s="202">
        <v>43447.22</v>
      </c>
      <c r="K28" s="202">
        <v>1373.3209999999999</v>
      </c>
      <c r="L28" s="202">
        <v>21303.432000000001</v>
      </c>
      <c r="M28" s="202" t="s">
        <v>55</v>
      </c>
      <c r="N28" s="202">
        <v>282.52699999999999</v>
      </c>
      <c r="O28" s="202">
        <v>19076.238000000001</v>
      </c>
      <c r="P28" s="202" t="s">
        <v>55</v>
      </c>
      <c r="Q28" s="202" t="s">
        <v>55</v>
      </c>
      <c r="R28" s="202" t="s">
        <v>55</v>
      </c>
      <c r="S28" s="202" t="s">
        <v>55</v>
      </c>
      <c r="T28" s="202" t="s">
        <v>55</v>
      </c>
      <c r="U28" s="202">
        <v>9530.5969999999998</v>
      </c>
      <c r="V28" s="202">
        <v>4656.1959999999999</v>
      </c>
      <c r="W28" s="202">
        <v>535.53700000000003</v>
      </c>
      <c r="X28" s="202">
        <v>3889.8609999999999</v>
      </c>
      <c r="Y28" s="202">
        <v>373.73899999999998</v>
      </c>
      <c r="Z28" s="202">
        <v>75.268000000000001</v>
      </c>
      <c r="AA28" s="202">
        <v>10344.66</v>
      </c>
      <c r="AB28" s="202">
        <v>6942.6059999999998</v>
      </c>
      <c r="AC28" s="202">
        <v>366.61099999999999</v>
      </c>
      <c r="AD28" s="202">
        <v>2706.0630000000001</v>
      </c>
      <c r="AE28" s="202">
        <v>17.495999999999999</v>
      </c>
      <c r="AF28" s="202">
        <v>311.88099999999997</v>
      </c>
      <c r="AG28" s="202">
        <v>30561.550999999999</v>
      </c>
      <c r="AH28" s="202">
        <v>14827.210999999999</v>
      </c>
      <c r="AI28" s="202">
        <v>5287.0519999999997</v>
      </c>
      <c r="AJ28" s="202">
        <v>8924.6610000000001</v>
      </c>
      <c r="AK28" s="202">
        <v>257.24700000000001</v>
      </c>
      <c r="AL28" s="202">
        <v>1265.3800000000001</v>
      </c>
      <c r="AM28" s="202">
        <v>309017.739</v>
      </c>
      <c r="AN28" s="202">
        <v>207221.647</v>
      </c>
      <c r="AO28" s="202" t="s">
        <v>55</v>
      </c>
      <c r="AP28" s="202">
        <v>87654.53</v>
      </c>
      <c r="AQ28" s="202">
        <v>7070.152</v>
      </c>
      <c r="AR28" s="202">
        <v>7071.41</v>
      </c>
      <c r="AT28" s="30" t="s">
        <v>33</v>
      </c>
      <c r="AU28" s="29" t="s">
        <v>52</v>
      </c>
      <c r="AV28" s="31">
        <v>2102336.5225</v>
      </c>
      <c r="AW28" s="31">
        <v>2979341.8158</v>
      </c>
      <c r="AX28" s="31">
        <v>2047514.4479</v>
      </c>
      <c r="AY28" s="31">
        <v>1241629.8092</v>
      </c>
      <c r="AZ28" s="31">
        <v>322058.12359999999</v>
      </c>
      <c r="BA28" s="31">
        <v>1980562.8063000001</v>
      </c>
      <c r="BB28" s="31">
        <v>12746261.063100001</v>
      </c>
    </row>
    <row r="29" spans="1:54" ht="13.5">
      <c r="A29" s="5" t="s">
        <v>32</v>
      </c>
      <c r="B29" s="4" t="s">
        <v>52</v>
      </c>
      <c r="C29" s="203">
        <v>43155.51</v>
      </c>
      <c r="D29" s="203">
        <v>22663.361000000001</v>
      </c>
      <c r="E29" s="203">
        <v>3101.2170000000001</v>
      </c>
      <c r="F29" s="203">
        <v>16684.773000000001</v>
      </c>
      <c r="G29" s="203">
        <v>330.20499999999998</v>
      </c>
      <c r="H29" s="203">
        <v>375.95299999999997</v>
      </c>
      <c r="I29" s="203">
        <v>70067.740000000005</v>
      </c>
      <c r="J29" s="203">
        <v>46276.213000000003</v>
      </c>
      <c r="K29" s="203">
        <v>1503.538</v>
      </c>
      <c r="L29" s="203">
        <v>21999.794999999998</v>
      </c>
      <c r="M29" s="203" t="s">
        <v>55</v>
      </c>
      <c r="N29" s="203">
        <v>288.05599999999998</v>
      </c>
      <c r="O29" s="203">
        <v>20228.409</v>
      </c>
      <c r="P29" s="203" t="s">
        <v>55</v>
      </c>
      <c r="Q29" s="203" t="s">
        <v>55</v>
      </c>
      <c r="R29" s="203" t="s">
        <v>55</v>
      </c>
      <c r="S29" s="203" t="s">
        <v>55</v>
      </c>
      <c r="T29" s="203" t="s">
        <v>55</v>
      </c>
      <c r="U29" s="203">
        <v>10565.084000000001</v>
      </c>
      <c r="V29" s="203">
        <v>5253.71</v>
      </c>
      <c r="W29" s="203">
        <v>515.35299999999995</v>
      </c>
      <c r="X29" s="203">
        <v>4082.7460000000001</v>
      </c>
      <c r="Y29" s="203">
        <v>497.988</v>
      </c>
      <c r="Z29" s="203">
        <v>215.28700000000001</v>
      </c>
      <c r="AA29" s="203" t="s">
        <v>55</v>
      </c>
      <c r="AB29" s="203" t="s">
        <v>55</v>
      </c>
      <c r="AC29" s="203" t="s">
        <v>55</v>
      </c>
      <c r="AD29" s="203" t="s">
        <v>55</v>
      </c>
      <c r="AE29" s="203" t="s">
        <v>55</v>
      </c>
      <c r="AF29" s="203" t="s">
        <v>55</v>
      </c>
      <c r="AG29" s="203">
        <v>31323.800999999999</v>
      </c>
      <c r="AH29" s="203">
        <v>15131.528</v>
      </c>
      <c r="AI29" s="203">
        <v>5003.3580000000002</v>
      </c>
      <c r="AJ29" s="203">
        <v>9468.9169999999995</v>
      </c>
      <c r="AK29" s="203">
        <v>279.15300000000002</v>
      </c>
      <c r="AL29" s="203">
        <v>1440.845</v>
      </c>
      <c r="AM29" s="203">
        <v>331760.74</v>
      </c>
      <c r="AN29" s="203">
        <v>229004.80799999999</v>
      </c>
      <c r="AO29" s="203" t="s">
        <v>55</v>
      </c>
      <c r="AP29" s="203">
        <v>87048.834000000003</v>
      </c>
      <c r="AQ29" s="203">
        <v>7670.1350000000002</v>
      </c>
      <c r="AR29" s="203">
        <v>8035.732</v>
      </c>
      <c r="AT29" s="30" t="s">
        <v>34</v>
      </c>
      <c r="AU29" s="29" t="s">
        <v>52</v>
      </c>
      <c r="AV29" s="32">
        <v>2126209.2157000001</v>
      </c>
      <c r="AW29" s="32">
        <v>2979341.8158</v>
      </c>
      <c r="AX29" s="32">
        <v>2052603.4926</v>
      </c>
      <c r="AY29" s="32">
        <v>1277387.2093</v>
      </c>
      <c r="AZ29" s="32">
        <v>328741.79849999998</v>
      </c>
      <c r="BA29" s="32">
        <v>2030071.4689</v>
      </c>
      <c r="BB29" s="32">
        <v>12968262.0865</v>
      </c>
    </row>
    <row r="30" spans="1:54" ht="13.5">
      <c r="A30" s="5" t="s">
        <v>33</v>
      </c>
      <c r="B30" s="4" t="s">
        <v>52</v>
      </c>
      <c r="C30" s="202">
        <v>44948.849000000002</v>
      </c>
      <c r="D30" s="202">
        <v>24367.928</v>
      </c>
      <c r="E30" s="202">
        <v>3235.1410000000001</v>
      </c>
      <c r="F30" s="202">
        <v>16595.916000000001</v>
      </c>
      <c r="G30" s="202">
        <v>361.57</v>
      </c>
      <c r="H30" s="202">
        <v>388.29399999999998</v>
      </c>
      <c r="I30" s="202">
        <v>71074.493000000002</v>
      </c>
      <c r="J30" s="202">
        <v>46666.400999999998</v>
      </c>
      <c r="K30" s="202">
        <v>1755.8820000000001</v>
      </c>
      <c r="L30" s="202">
        <v>22348.924999999999</v>
      </c>
      <c r="M30" s="202" t="s">
        <v>55</v>
      </c>
      <c r="N30" s="202">
        <v>303.42200000000003</v>
      </c>
      <c r="O30" s="202">
        <v>21394.63</v>
      </c>
      <c r="P30" s="202" t="s">
        <v>55</v>
      </c>
      <c r="Q30" s="202" t="s">
        <v>55</v>
      </c>
      <c r="R30" s="202" t="s">
        <v>55</v>
      </c>
      <c r="S30" s="202" t="s">
        <v>55</v>
      </c>
      <c r="T30" s="202" t="s">
        <v>55</v>
      </c>
      <c r="U30" s="202">
        <v>11052.915000000001</v>
      </c>
      <c r="V30" s="202">
        <v>5214.3490000000002</v>
      </c>
      <c r="W30" s="202">
        <v>848.33900000000006</v>
      </c>
      <c r="X30" s="202">
        <v>4406.4129999999996</v>
      </c>
      <c r="Y30" s="202">
        <v>491.73500000000001</v>
      </c>
      <c r="Z30" s="202">
        <v>92.078999999999994</v>
      </c>
      <c r="AA30" s="202">
        <v>12585.554</v>
      </c>
      <c r="AB30" s="202">
        <v>9027.8719999999994</v>
      </c>
      <c r="AC30" s="202">
        <v>421.18099999999998</v>
      </c>
      <c r="AD30" s="202">
        <v>2805.712</v>
      </c>
      <c r="AE30" s="202">
        <v>18.919</v>
      </c>
      <c r="AF30" s="202">
        <v>311.59699999999998</v>
      </c>
      <c r="AG30" s="202">
        <v>32065.868999999999</v>
      </c>
      <c r="AH30" s="202">
        <v>14605.525</v>
      </c>
      <c r="AI30" s="202">
        <v>6325.1440000000002</v>
      </c>
      <c r="AJ30" s="202">
        <v>9255.3680000000004</v>
      </c>
      <c r="AK30" s="202">
        <v>322.65800000000002</v>
      </c>
      <c r="AL30" s="202">
        <v>1557.174</v>
      </c>
      <c r="AM30" s="202">
        <v>337558.76</v>
      </c>
      <c r="AN30" s="202">
        <v>226858.83600000001</v>
      </c>
      <c r="AO30" s="202" t="s">
        <v>55</v>
      </c>
      <c r="AP30" s="202">
        <v>93813.433000000005</v>
      </c>
      <c r="AQ30" s="202">
        <v>8222.2109999999993</v>
      </c>
      <c r="AR30" s="202">
        <v>8663.0740000000005</v>
      </c>
      <c r="AT30" s="30" t="s">
        <v>35</v>
      </c>
      <c r="AU30" s="29" t="s">
        <v>52</v>
      </c>
      <c r="AV30" s="31">
        <v>2143711.3361</v>
      </c>
      <c r="AW30" s="31">
        <v>2958191.2842999999</v>
      </c>
      <c r="AX30" s="31">
        <v>2055709.4550999999</v>
      </c>
      <c r="AY30" s="31">
        <v>1318104.8396000001</v>
      </c>
      <c r="AZ30" s="31">
        <v>336499.36989999999</v>
      </c>
      <c r="BA30" s="31">
        <v>2097864.8161999998</v>
      </c>
      <c r="BB30" s="31">
        <v>13339311.397700001</v>
      </c>
    </row>
    <row r="31" spans="1:54" ht="13.5">
      <c r="A31" s="5" t="s">
        <v>34</v>
      </c>
      <c r="B31" s="4" t="s">
        <v>52</v>
      </c>
      <c r="C31" s="203">
        <v>46234.303</v>
      </c>
      <c r="D31" s="203">
        <v>24090.449000000001</v>
      </c>
      <c r="E31" s="203">
        <v>3690.4560000000001</v>
      </c>
      <c r="F31" s="203">
        <v>17711.065999999999</v>
      </c>
      <c r="G31" s="203">
        <v>323.70800000000003</v>
      </c>
      <c r="H31" s="203">
        <v>418.62400000000002</v>
      </c>
      <c r="I31" s="203">
        <v>71963.778000000006</v>
      </c>
      <c r="J31" s="203">
        <v>47149.83</v>
      </c>
      <c r="K31" s="203">
        <v>1718.326</v>
      </c>
      <c r="L31" s="203">
        <v>22769.484</v>
      </c>
      <c r="M31" s="203" t="s">
        <v>55</v>
      </c>
      <c r="N31" s="203">
        <v>326.13799999999998</v>
      </c>
      <c r="O31" s="203">
        <v>22267.137999999999</v>
      </c>
      <c r="P31" s="203" t="s">
        <v>55</v>
      </c>
      <c r="Q31" s="203" t="s">
        <v>55</v>
      </c>
      <c r="R31" s="203" t="s">
        <v>55</v>
      </c>
      <c r="S31" s="203" t="s">
        <v>55</v>
      </c>
      <c r="T31" s="203" t="s">
        <v>55</v>
      </c>
      <c r="U31" s="203">
        <v>12263.553</v>
      </c>
      <c r="V31" s="203">
        <v>5992.3220000000001</v>
      </c>
      <c r="W31" s="203">
        <v>837.20100000000002</v>
      </c>
      <c r="X31" s="203">
        <v>4794.7349999999997</v>
      </c>
      <c r="Y31" s="203">
        <v>554.58699999999999</v>
      </c>
      <c r="Z31" s="203">
        <v>84.712000000000003</v>
      </c>
      <c r="AA31" s="203" t="s">
        <v>55</v>
      </c>
      <c r="AB31" s="203" t="s">
        <v>55</v>
      </c>
      <c r="AC31" s="203" t="s">
        <v>55</v>
      </c>
      <c r="AD31" s="203" t="s">
        <v>55</v>
      </c>
      <c r="AE31" s="203" t="s">
        <v>55</v>
      </c>
      <c r="AF31" s="203" t="s">
        <v>55</v>
      </c>
      <c r="AG31" s="203">
        <v>32996.839</v>
      </c>
      <c r="AH31" s="203">
        <v>14357.069</v>
      </c>
      <c r="AI31" s="203">
        <v>7100.7089999999998</v>
      </c>
      <c r="AJ31" s="203">
        <v>9530.8790000000008</v>
      </c>
      <c r="AK31" s="203">
        <v>356.60599999999999</v>
      </c>
      <c r="AL31" s="203">
        <v>1651.575</v>
      </c>
      <c r="AM31" s="203">
        <v>331891.10399999999</v>
      </c>
      <c r="AN31" s="203">
        <v>214204.11799999999</v>
      </c>
      <c r="AO31" s="203" t="s">
        <v>55</v>
      </c>
      <c r="AP31" s="203">
        <v>98927.835999999996</v>
      </c>
      <c r="AQ31" s="203">
        <v>9032.1389999999992</v>
      </c>
      <c r="AR31" s="203">
        <v>9727.0110000000004</v>
      </c>
      <c r="AT31" s="30" t="s">
        <v>36</v>
      </c>
      <c r="AU31" s="29" t="s">
        <v>52</v>
      </c>
      <c r="AV31" s="32">
        <v>2204373.0704000001</v>
      </c>
      <c r="AW31" s="32">
        <v>2992801.2470999998</v>
      </c>
      <c r="AX31" s="32">
        <v>2088229.5218</v>
      </c>
      <c r="AY31" s="32">
        <v>1359845.8785000001</v>
      </c>
      <c r="AZ31" s="32">
        <v>351005.12839999999</v>
      </c>
      <c r="BA31" s="32">
        <v>2147118.3196</v>
      </c>
      <c r="BB31" s="32">
        <v>13846057.3147</v>
      </c>
    </row>
    <row r="32" spans="1:54" ht="13.5">
      <c r="A32" s="5" t="s">
        <v>35</v>
      </c>
      <c r="B32" s="4" t="s">
        <v>52</v>
      </c>
      <c r="C32" s="202">
        <v>45445.334000000003</v>
      </c>
      <c r="D32" s="202">
        <v>23076.137999999999</v>
      </c>
      <c r="E32" s="202">
        <v>3799.2449999999999</v>
      </c>
      <c r="F32" s="202">
        <v>17730.282999999999</v>
      </c>
      <c r="G32" s="202">
        <v>429.173</v>
      </c>
      <c r="H32" s="202">
        <v>410.49599999999998</v>
      </c>
      <c r="I32" s="202">
        <v>72670.947</v>
      </c>
      <c r="J32" s="202">
        <v>48153.887999999999</v>
      </c>
      <c r="K32" s="202">
        <v>1636.0070000000001</v>
      </c>
      <c r="L32" s="202">
        <v>22646.803</v>
      </c>
      <c r="M32" s="202" t="s">
        <v>55</v>
      </c>
      <c r="N32" s="202">
        <v>234.11500000000001</v>
      </c>
      <c r="O32" s="202">
        <v>21831.137999999999</v>
      </c>
      <c r="P32" s="202" t="s">
        <v>55</v>
      </c>
      <c r="Q32" s="202" t="s">
        <v>55</v>
      </c>
      <c r="R32" s="202" t="s">
        <v>55</v>
      </c>
      <c r="S32" s="202" t="s">
        <v>55</v>
      </c>
      <c r="T32" s="202" t="s">
        <v>55</v>
      </c>
      <c r="U32" s="202">
        <v>13473.578</v>
      </c>
      <c r="V32" s="202">
        <v>6515.1610000000001</v>
      </c>
      <c r="W32" s="202">
        <v>772.31700000000001</v>
      </c>
      <c r="X32" s="202">
        <v>5398.6090000000004</v>
      </c>
      <c r="Y32" s="202">
        <v>726.33100000000002</v>
      </c>
      <c r="Z32" s="202">
        <v>61.16</v>
      </c>
      <c r="AA32" s="202">
        <v>12146.855</v>
      </c>
      <c r="AB32" s="202">
        <v>7910.9629999999997</v>
      </c>
      <c r="AC32" s="202">
        <v>881.64599999999996</v>
      </c>
      <c r="AD32" s="202">
        <v>2953.212</v>
      </c>
      <c r="AE32" s="202">
        <v>17.321999999999999</v>
      </c>
      <c r="AF32" s="202">
        <v>383.58600000000001</v>
      </c>
      <c r="AG32" s="202">
        <v>33345.548000000003</v>
      </c>
      <c r="AH32" s="202">
        <v>14067.299000000001</v>
      </c>
      <c r="AI32" s="202">
        <v>6766.1059999999998</v>
      </c>
      <c r="AJ32" s="202">
        <v>10586.798000000001</v>
      </c>
      <c r="AK32" s="202">
        <v>365.32799999999997</v>
      </c>
      <c r="AL32" s="202">
        <v>1560.0170000000001</v>
      </c>
      <c r="AM32" s="202">
        <v>342092.78899999999</v>
      </c>
      <c r="AN32" s="202">
        <v>216666.60500000001</v>
      </c>
      <c r="AO32" s="202" t="s">
        <v>55</v>
      </c>
      <c r="AP32" s="202">
        <v>105185.977</v>
      </c>
      <c r="AQ32" s="202">
        <v>9576.4369999999999</v>
      </c>
      <c r="AR32" s="202">
        <v>10663.769</v>
      </c>
      <c r="AT32" s="30" t="s">
        <v>37</v>
      </c>
      <c r="AU32" s="29" t="s">
        <v>52</v>
      </c>
      <c r="AV32" s="31">
        <v>2241036.6441000002</v>
      </c>
      <c r="AW32" s="31">
        <v>3013951.7910000002</v>
      </c>
      <c r="AX32" s="31">
        <v>2108060.733</v>
      </c>
      <c r="AY32" s="31">
        <v>1410472.9649</v>
      </c>
      <c r="AZ32" s="31">
        <v>360891.81030000001</v>
      </c>
      <c r="BA32" s="31">
        <v>2214725.1546</v>
      </c>
      <c r="BB32" s="31">
        <v>14332498.910599999</v>
      </c>
    </row>
    <row r="33" spans="1:54" ht="13.5">
      <c r="A33" s="5" t="s">
        <v>36</v>
      </c>
      <c r="B33" s="4" t="s">
        <v>52</v>
      </c>
      <c r="C33" s="203">
        <v>46173.080999999998</v>
      </c>
      <c r="D33" s="203">
        <v>23425.194</v>
      </c>
      <c r="E33" s="203">
        <v>4042.895</v>
      </c>
      <c r="F33" s="203">
        <v>17880.414000000001</v>
      </c>
      <c r="G33" s="203">
        <v>421.96800000000002</v>
      </c>
      <c r="H33" s="203">
        <v>402.61</v>
      </c>
      <c r="I33" s="203">
        <v>72449.377999999997</v>
      </c>
      <c r="J33" s="203">
        <v>48222.478999999999</v>
      </c>
      <c r="K33" s="203">
        <v>1837.5</v>
      </c>
      <c r="L33" s="203">
        <v>22114.848000000002</v>
      </c>
      <c r="M33" s="203" t="s">
        <v>55</v>
      </c>
      <c r="N33" s="203">
        <v>274.55099999999999</v>
      </c>
      <c r="O33" s="203">
        <v>21991.566999999999</v>
      </c>
      <c r="P33" s="203" t="s">
        <v>55</v>
      </c>
      <c r="Q33" s="203" t="s">
        <v>55</v>
      </c>
      <c r="R33" s="203" t="s">
        <v>55</v>
      </c>
      <c r="S33" s="203" t="s">
        <v>55</v>
      </c>
      <c r="T33" s="203" t="s">
        <v>55</v>
      </c>
      <c r="U33" s="203">
        <v>14121.864</v>
      </c>
      <c r="V33" s="203">
        <v>6784.27</v>
      </c>
      <c r="W33" s="203">
        <v>869.74099999999999</v>
      </c>
      <c r="X33" s="203">
        <v>5791.3050000000003</v>
      </c>
      <c r="Y33" s="203">
        <v>584.15700000000004</v>
      </c>
      <c r="Z33" s="203">
        <v>92.393000000000001</v>
      </c>
      <c r="AA33" s="203">
        <v>11889.842000000001</v>
      </c>
      <c r="AB33" s="203" t="s">
        <v>55</v>
      </c>
      <c r="AC33" s="203" t="s">
        <v>55</v>
      </c>
      <c r="AD33" s="203" t="s">
        <v>55</v>
      </c>
      <c r="AE33" s="203" t="s">
        <v>55</v>
      </c>
      <c r="AF33" s="203" t="s">
        <v>55</v>
      </c>
      <c r="AG33" s="203">
        <v>33114.928999999996</v>
      </c>
      <c r="AH33" s="203">
        <v>14591.071</v>
      </c>
      <c r="AI33" s="203">
        <v>5678.9660000000003</v>
      </c>
      <c r="AJ33" s="203">
        <v>10900.331</v>
      </c>
      <c r="AK33" s="203">
        <v>374.35599999999999</v>
      </c>
      <c r="AL33" s="203">
        <v>1570.204</v>
      </c>
      <c r="AM33" s="203">
        <v>346487.84299999999</v>
      </c>
      <c r="AN33" s="203">
        <v>216874.59</v>
      </c>
      <c r="AO33" s="203" t="s">
        <v>55</v>
      </c>
      <c r="AP33" s="203">
        <v>109352.715</v>
      </c>
      <c r="AQ33" s="203">
        <v>9706.2849999999999</v>
      </c>
      <c r="AR33" s="203">
        <v>10554.253000000001</v>
      </c>
      <c r="AT33" s="30" t="s">
        <v>38</v>
      </c>
      <c r="AU33" s="29" t="s">
        <v>52</v>
      </c>
      <c r="AV33" s="32">
        <v>2295926.8835999998</v>
      </c>
      <c r="AW33" s="32">
        <v>3125472.8166999999</v>
      </c>
      <c r="AX33" s="32">
        <v>2150360.7982999999</v>
      </c>
      <c r="AY33" s="32">
        <v>1469347.844</v>
      </c>
      <c r="AZ33" s="32">
        <v>377852.13069999998</v>
      </c>
      <c r="BA33" s="32">
        <v>2271158.0876000002</v>
      </c>
      <c r="BB33" s="32">
        <v>14741687.783199999</v>
      </c>
    </row>
    <row r="34" spans="1:54" ht="13.5">
      <c r="A34" s="5" t="s">
        <v>37</v>
      </c>
      <c r="B34" s="4" t="s">
        <v>52</v>
      </c>
      <c r="C34" s="202">
        <v>45974.997000000003</v>
      </c>
      <c r="D34" s="202">
        <v>23876.877</v>
      </c>
      <c r="E34" s="202">
        <v>3461.2359999999999</v>
      </c>
      <c r="F34" s="202">
        <v>17761.963</v>
      </c>
      <c r="G34" s="202">
        <v>474.596</v>
      </c>
      <c r="H34" s="202">
        <v>400.32499999999999</v>
      </c>
      <c r="I34" s="202">
        <v>73013.904999999999</v>
      </c>
      <c r="J34" s="202">
        <v>49338.983999999997</v>
      </c>
      <c r="K34" s="202">
        <v>2735.893</v>
      </c>
      <c r="L34" s="202">
        <v>20724.756000000001</v>
      </c>
      <c r="M34" s="202" t="s">
        <v>55</v>
      </c>
      <c r="N34" s="202">
        <v>214.298</v>
      </c>
      <c r="O34" s="202">
        <v>22073.34</v>
      </c>
      <c r="P34" s="202">
        <v>8755.0169999999998</v>
      </c>
      <c r="Q34" s="202">
        <v>1757.088</v>
      </c>
      <c r="R34" s="202">
        <v>11185.96</v>
      </c>
      <c r="S34" s="202">
        <v>20.376999999999999</v>
      </c>
      <c r="T34" s="202">
        <v>354.899</v>
      </c>
      <c r="U34" s="202">
        <v>15455.552</v>
      </c>
      <c r="V34" s="202">
        <v>7154.3190000000004</v>
      </c>
      <c r="W34" s="202">
        <v>887.81200000000001</v>
      </c>
      <c r="X34" s="202">
        <v>6644.527</v>
      </c>
      <c r="Y34" s="202">
        <v>636.68200000000002</v>
      </c>
      <c r="Z34" s="202">
        <v>132.21199999999999</v>
      </c>
      <c r="AA34" s="202">
        <v>12209.415999999999</v>
      </c>
      <c r="AB34" s="202">
        <v>7802.7330000000002</v>
      </c>
      <c r="AC34" s="202">
        <v>990.54600000000005</v>
      </c>
      <c r="AD34" s="202">
        <v>2979.8209999999999</v>
      </c>
      <c r="AE34" s="202">
        <v>82.7</v>
      </c>
      <c r="AF34" s="202">
        <v>352.37599999999998</v>
      </c>
      <c r="AG34" s="202">
        <v>34576.269999999997</v>
      </c>
      <c r="AH34" s="202">
        <v>14542.759</v>
      </c>
      <c r="AI34" s="202">
        <v>6663.3779999999997</v>
      </c>
      <c r="AJ34" s="202">
        <v>11316.244000000001</v>
      </c>
      <c r="AK34" s="202">
        <v>424.20600000000002</v>
      </c>
      <c r="AL34" s="202">
        <v>1629.683</v>
      </c>
      <c r="AM34" s="202">
        <v>360744.43099999998</v>
      </c>
      <c r="AN34" s="202">
        <v>228373.18700000001</v>
      </c>
      <c r="AO34" s="202" t="s">
        <v>55</v>
      </c>
      <c r="AP34" s="202">
        <v>111087.93</v>
      </c>
      <c r="AQ34" s="202">
        <v>10185.955</v>
      </c>
      <c r="AR34" s="202">
        <v>11098.459000000001</v>
      </c>
      <c r="AT34" s="30" t="s">
        <v>39</v>
      </c>
      <c r="AU34" s="29" t="s">
        <v>52</v>
      </c>
      <c r="AV34" s="31">
        <v>2351597.0547000002</v>
      </c>
      <c r="AW34" s="31">
        <v>3227379.9611</v>
      </c>
      <c r="AX34" s="31">
        <v>2182054.2897999999</v>
      </c>
      <c r="AY34" s="31">
        <v>1524727.4526</v>
      </c>
      <c r="AZ34" s="31">
        <v>390729.7034</v>
      </c>
      <c r="BA34" s="31">
        <v>2328970.4345999998</v>
      </c>
      <c r="BB34" s="31">
        <v>15018267.1218</v>
      </c>
    </row>
    <row r="35" spans="1:54" ht="13.5">
      <c r="A35" s="5" t="s">
        <v>38</v>
      </c>
      <c r="B35" s="4" t="s">
        <v>52</v>
      </c>
      <c r="C35" s="203">
        <v>47088.036999999997</v>
      </c>
      <c r="D35" s="203">
        <v>24639.49</v>
      </c>
      <c r="E35" s="203">
        <v>3286.087</v>
      </c>
      <c r="F35" s="203">
        <v>18134.077000000001</v>
      </c>
      <c r="G35" s="203">
        <v>629.57500000000005</v>
      </c>
      <c r="H35" s="203">
        <v>398.80599999999998</v>
      </c>
      <c r="I35" s="203">
        <v>76762.762000000002</v>
      </c>
      <c r="J35" s="203">
        <v>52424.885000000002</v>
      </c>
      <c r="K35" s="203">
        <v>2933.3020000000001</v>
      </c>
      <c r="L35" s="203">
        <v>21129.279999999999</v>
      </c>
      <c r="M35" s="203" t="s">
        <v>55</v>
      </c>
      <c r="N35" s="203">
        <v>275.16399999999999</v>
      </c>
      <c r="O35" s="203">
        <v>23373.580999999998</v>
      </c>
      <c r="P35" s="203">
        <v>9448.5570000000007</v>
      </c>
      <c r="Q35" s="203">
        <v>1929.1780000000001</v>
      </c>
      <c r="R35" s="203">
        <v>10979.457</v>
      </c>
      <c r="S35" s="203">
        <v>327.03800000000001</v>
      </c>
      <c r="T35" s="203">
        <v>689.34900000000005</v>
      </c>
      <c r="U35" s="203">
        <v>17223.326000000001</v>
      </c>
      <c r="V35" s="203">
        <v>8107.3190000000004</v>
      </c>
      <c r="W35" s="203">
        <v>1022.484</v>
      </c>
      <c r="X35" s="203">
        <v>7317.8450000000003</v>
      </c>
      <c r="Y35" s="203">
        <v>679.40899999999999</v>
      </c>
      <c r="Z35" s="203">
        <v>96.269000000000005</v>
      </c>
      <c r="AA35" s="203">
        <v>13210.046</v>
      </c>
      <c r="AB35" s="203" t="s">
        <v>55</v>
      </c>
      <c r="AC35" s="203" t="s">
        <v>55</v>
      </c>
      <c r="AD35" s="203" t="s">
        <v>55</v>
      </c>
      <c r="AE35" s="203" t="s">
        <v>55</v>
      </c>
      <c r="AF35" s="203" t="s">
        <v>55</v>
      </c>
      <c r="AG35" s="203">
        <v>35949.135000000002</v>
      </c>
      <c r="AH35" s="203">
        <v>16247.922</v>
      </c>
      <c r="AI35" s="203">
        <v>6126.03</v>
      </c>
      <c r="AJ35" s="203">
        <v>11456.481</v>
      </c>
      <c r="AK35" s="203">
        <v>451.93799999999999</v>
      </c>
      <c r="AL35" s="203">
        <v>1666.7629999999999</v>
      </c>
      <c r="AM35" s="203">
        <v>377039.34</v>
      </c>
      <c r="AN35" s="203">
        <v>242351.02900000001</v>
      </c>
      <c r="AO35" s="203" t="s">
        <v>55</v>
      </c>
      <c r="AP35" s="203">
        <v>112581.022</v>
      </c>
      <c r="AQ35" s="203">
        <v>10752.186</v>
      </c>
      <c r="AR35" s="203">
        <v>11355.102000000001</v>
      </c>
      <c r="AT35" s="30" t="s">
        <v>40</v>
      </c>
      <c r="AU35" s="29" t="s">
        <v>52</v>
      </c>
      <c r="AV35" s="32">
        <v>2357592.3561</v>
      </c>
      <c r="AW35" s="32">
        <v>3262310.3914999999</v>
      </c>
      <c r="AX35" s="32">
        <v>2159133.9295999999</v>
      </c>
      <c r="AY35" s="32">
        <v>1541769.1310000001</v>
      </c>
      <c r="AZ35" s="32">
        <v>388553.11190000002</v>
      </c>
      <c r="BA35" s="32">
        <v>2320915.4333000001</v>
      </c>
      <c r="BB35" s="32">
        <v>14997755.2018</v>
      </c>
    </row>
    <row r="36" spans="1:54" ht="13.5">
      <c r="A36" s="5" t="s">
        <v>39</v>
      </c>
      <c r="B36" s="4" t="s">
        <v>52</v>
      </c>
      <c r="C36" s="202">
        <v>47608.387999999999</v>
      </c>
      <c r="D36" s="202">
        <v>24887.024000000001</v>
      </c>
      <c r="E36" s="202">
        <v>3561.2289999999998</v>
      </c>
      <c r="F36" s="202">
        <v>18161.769</v>
      </c>
      <c r="G36" s="202">
        <v>609.846</v>
      </c>
      <c r="H36" s="202">
        <v>388.52</v>
      </c>
      <c r="I36" s="202">
        <v>78952.468999999997</v>
      </c>
      <c r="J36" s="202">
        <v>53782.389000000003</v>
      </c>
      <c r="K36" s="202">
        <v>3169.5</v>
      </c>
      <c r="L36" s="202">
        <v>21721.887999999999</v>
      </c>
      <c r="M36" s="202" t="s">
        <v>55</v>
      </c>
      <c r="N36" s="202">
        <v>278.66199999999998</v>
      </c>
      <c r="O36" s="202">
        <v>24716.152999999998</v>
      </c>
      <c r="P36" s="202">
        <v>10385.546</v>
      </c>
      <c r="Q36" s="202">
        <v>2354.1579999999999</v>
      </c>
      <c r="R36" s="202">
        <v>10941.379000000001</v>
      </c>
      <c r="S36" s="202">
        <v>312.62200000000001</v>
      </c>
      <c r="T36" s="202">
        <v>722.44799999999998</v>
      </c>
      <c r="U36" s="202">
        <v>18822.490000000002</v>
      </c>
      <c r="V36" s="202">
        <v>8556.1290000000008</v>
      </c>
      <c r="W36" s="202">
        <v>1319.7619999999999</v>
      </c>
      <c r="X36" s="202">
        <v>8216.9860000000008</v>
      </c>
      <c r="Y36" s="202">
        <v>627.08399999999995</v>
      </c>
      <c r="Z36" s="202">
        <v>102.52800000000001</v>
      </c>
      <c r="AA36" s="202">
        <v>12709.375</v>
      </c>
      <c r="AB36" s="202">
        <v>7976.4430000000002</v>
      </c>
      <c r="AC36" s="202">
        <v>1217.885</v>
      </c>
      <c r="AD36" s="202">
        <v>3130.944</v>
      </c>
      <c r="AE36" s="202">
        <v>98.954999999999998</v>
      </c>
      <c r="AF36" s="202">
        <v>285.029</v>
      </c>
      <c r="AG36" s="202">
        <v>37767.813999999998</v>
      </c>
      <c r="AH36" s="202">
        <v>17355.776999999998</v>
      </c>
      <c r="AI36" s="202">
        <v>6525.96</v>
      </c>
      <c r="AJ36" s="202">
        <v>11678.498</v>
      </c>
      <c r="AK36" s="202">
        <v>465.26400000000001</v>
      </c>
      <c r="AL36" s="202">
        <v>1742.3150000000001</v>
      </c>
      <c r="AM36" s="202">
        <v>395221.603</v>
      </c>
      <c r="AN36" s="202">
        <v>256411.44099999999</v>
      </c>
      <c r="AO36" s="202" t="s">
        <v>55</v>
      </c>
      <c r="AP36" s="202">
        <v>115278.683</v>
      </c>
      <c r="AQ36" s="202">
        <v>11257.574000000001</v>
      </c>
      <c r="AR36" s="202">
        <v>12272.866</v>
      </c>
      <c r="AT36" s="30" t="s">
        <v>41</v>
      </c>
      <c r="AU36" s="29" t="s">
        <v>52</v>
      </c>
      <c r="AV36" s="31">
        <v>2289851.3283000002</v>
      </c>
      <c r="AW36" s="31">
        <v>3079005.7237</v>
      </c>
      <c r="AX36" s="31">
        <v>2040769.0192</v>
      </c>
      <c r="AY36" s="31">
        <v>1486670.1344000001</v>
      </c>
      <c r="AZ36" s="31">
        <v>368364.2893</v>
      </c>
      <c r="BA36" s="31">
        <v>2222355.3223000001</v>
      </c>
      <c r="BB36" s="31">
        <v>14617298.587099999</v>
      </c>
    </row>
    <row r="37" spans="1:54" ht="13.5">
      <c r="A37" s="5" t="s">
        <v>40</v>
      </c>
      <c r="B37" s="4" t="s">
        <v>52</v>
      </c>
      <c r="C37" s="203">
        <v>48593.966999999997</v>
      </c>
      <c r="D37" s="203">
        <v>24695.073</v>
      </c>
      <c r="E37" s="203">
        <v>3870.2950000000001</v>
      </c>
      <c r="F37" s="203">
        <v>18912.723999999998</v>
      </c>
      <c r="G37" s="203">
        <v>605.48</v>
      </c>
      <c r="H37" s="203">
        <v>510.39400000000001</v>
      </c>
      <c r="I37" s="203">
        <v>84726.214999999997</v>
      </c>
      <c r="J37" s="203">
        <v>56997.942000000003</v>
      </c>
      <c r="K37" s="203">
        <v>3399.8220000000001</v>
      </c>
      <c r="L37" s="203">
        <v>24064.761999999999</v>
      </c>
      <c r="M37" s="203" t="s">
        <v>55</v>
      </c>
      <c r="N37" s="203">
        <v>263.74099999999999</v>
      </c>
      <c r="O37" s="203">
        <v>25125.129000000001</v>
      </c>
      <c r="P37" s="203">
        <v>11536.277</v>
      </c>
      <c r="Q37" s="203">
        <v>1997.279</v>
      </c>
      <c r="R37" s="203">
        <v>10552.85</v>
      </c>
      <c r="S37" s="203">
        <v>332.04199999999997</v>
      </c>
      <c r="T37" s="203">
        <v>706.68100000000004</v>
      </c>
      <c r="U37" s="203">
        <v>20306.080000000002</v>
      </c>
      <c r="V37" s="203">
        <v>9127.9609999999993</v>
      </c>
      <c r="W37" s="203">
        <v>1157.617</v>
      </c>
      <c r="X37" s="203">
        <v>9253.3619999999992</v>
      </c>
      <c r="Y37" s="203">
        <v>654.68499999999995</v>
      </c>
      <c r="Z37" s="203">
        <v>112.456</v>
      </c>
      <c r="AA37" s="203">
        <v>13564.550999999999</v>
      </c>
      <c r="AB37" s="203" t="s">
        <v>55</v>
      </c>
      <c r="AC37" s="203" t="s">
        <v>55</v>
      </c>
      <c r="AD37" s="203" t="s">
        <v>55</v>
      </c>
      <c r="AE37" s="203" t="s">
        <v>55</v>
      </c>
      <c r="AF37" s="203" t="s">
        <v>55</v>
      </c>
      <c r="AG37" s="203">
        <v>37670.106</v>
      </c>
      <c r="AH37" s="203">
        <v>17110.824000000001</v>
      </c>
      <c r="AI37" s="203">
        <v>6684.8689999999997</v>
      </c>
      <c r="AJ37" s="203">
        <v>11551.009</v>
      </c>
      <c r="AK37" s="203">
        <v>466.774</v>
      </c>
      <c r="AL37" s="203">
        <v>1856.63</v>
      </c>
      <c r="AM37" s="203">
        <v>415124.05200000003</v>
      </c>
      <c r="AN37" s="203">
        <v>263700.47999999998</v>
      </c>
      <c r="AO37" s="203" t="s">
        <v>55</v>
      </c>
      <c r="AP37" s="203">
        <v>126153.52</v>
      </c>
      <c r="AQ37" s="203">
        <v>11865.405000000001</v>
      </c>
      <c r="AR37" s="203">
        <v>13405.665999999999</v>
      </c>
      <c r="AT37" s="30" t="s">
        <v>42</v>
      </c>
      <c r="AU37" s="29" t="s">
        <v>52</v>
      </c>
      <c r="AV37" s="32">
        <v>2334490.5518999998</v>
      </c>
      <c r="AW37" s="32">
        <v>3204627.1036</v>
      </c>
      <c r="AX37" s="32">
        <v>2075187.0663000001</v>
      </c>
      <c r="AY37" s="32">
        <v>1486879.2179</v>
      </c>
      <c r="AZ37" s="32">
        <v>390436.55979999999</v>
      </c>
      <c r="BA37" s="32">
        <v>2260384.4098999999</v>
      </c>
      <c r="BB37" s="32">
        <v>14992052</v>
      </c>
    </row>
    <row r="38" spans="1:54" ht="13.5">
      <c r="A38" s="5" t="s">
        <v>41</v>
      </c>
      <c r="B38" s="4" t="s">
        <v>52</v>
      </c>
      <c r="C38" s="202">
        <v>50653.004000000001</v>
      </c>
      <c r="D38" s="202">
        <v>26473.919999999998</v>
      </c>
      <c r="E38" s="202">
        <v>3563.4169999999999</v>
      </c>
      <c r="F38" s="202">
        <v>19608.154999999999</v>
      </c>
      <c r="G38" s="202">
        <v>608.303</v>
      </c>
      <c r="H38" s="202">
        <v>399.21</v>
      </c>
      <c r="I38" s="202">
        <v>83947.322</v>
      </c>
      <c r="J38" s="202">
        <v>55471.682999999997</v>
      </c>
      <c r="K38" s="202">
        <v>3225.2350000000001</v>
      </c>
      <c r="L38" s="202">
        <v>25030.594000000001</v>
      </c>
      <c r="M38" s="202" t="s">
        <v>55</v>
      </c>
      <c r="N38" s="202">
        <v>219.804</v>
      </c>
      <c r="O38" s="202">
        <v>24923.182000000001</v>
      </c>
      <c r="P38" s="202">
        <v>11005.436</v>
      </c>
      <c r="Q38" s="202">
        <v>2348.6880000000001</v>
      </c>
      <c r="R38" s="202">
        <v>10504.481</v>
      </c>
      <c r="S38" s="202">
        <v>314.89699999999999</v>
      </c>
      <c r="T38" s="202">
        <v>749.68100000000004</v>
      </c>
      <c r="U38" s="202">
        <v>20089.988000000001</v>
      </c>
      <c r="V38" s="202">
        <v>8710.9680000000008</v>
      </c>
      <c r="W38" s="202">
        <v>1096.6469999999999</v>
      </c>
      <c r="X38" s="202">
        <v>9463.2919999999995</v>
      </c>
      <c r="Y38" s="202">
        <v>693.37099999999998</v>
      </c>
      <c r="Z38" s="202">
        <v>125.712</v>
      </c>
      <c r="AA38" s="202">
        <v>12693.763000000001</v>
      </c>
      <c r="AB38" s="202">
        <v>7558.3850000000002</v>
      </c>
      <c r="AC38" s="202">
        <v>1305.944</v>
      </c>
      <c r="AD38" s="202">
        <v>3425.8229999999999</v>
      </c>
      <c r="AE38" s="202">
        <v>79.558000000000007</v>
      </c>
      <c r="AF38" s="202">
        <v>324.38799999999998</v>
      </c>
      <c r="AG38" s="202">
        <v>37391.116000000002</v>
      </c>
      <c r="AH38" s="202">
        <v>16653.066999999999</v>
      </c>
      <c r="AI38" s="202">
        <v>6221.5879999999997</v>
      </c>
      <c r="AJ38" s="202">
        <v>12172.251</v>
      </c>
      <c r="AK38" s="202">
        <v>478.96199999999999</v>
      </c>
      <c r="AL38" s="202">
        <v>1865.248</v>
      </c>
      <c r="AM38" s="202">
        <v>411140.64600000001</v>
      </c>
      <c r="AN38" s="202">
        <v>238047.91</v>
      </c>
      <c r="AO38" s="202">
        <v>11726.064</v>
      </c>
      <c r="AP38" s="202">
        <v>134282.71</v>
      </c>
      <c r="AQ38" s="202">
        <v>12054.852000000001</v>
      </c>
      <c r="AR38" s="202">
        <v>15029.11</v>
      </c>
      <c r="AT38" s="30" t="s">
        <v>43</v>
      </c>
      <c r="AU38" s="29" t="s">
        <v>52</v>
      </c>
      <c r="AV38" s="31">
        <v>2385678.9413999999</v>
      </c>
      <c r="AW38" s="31">
        <v>3321916.4605999999</v>
      </c>
      <c r="AX38" s="31">
        <v>2087153.0726999999</v>
      </c>
      <c r="AY38" s="31">
        <v>1472028.7893000001</v>
      </c>
      <c r="AZ38" s="31">
        <v>400897.24579999998</v>
      </c>
      <c r="BA38" s="31">
        <v>2297562.5348999999</v>
      </c>
      <c r="BB38" s="31">
        <v>15224554.0655</v>
      </c>
    </row>
    <row r="39" spans="1:54" ht="13.5">
      <c r="A39" s="5" t="s">
        <v>42</v>
      </c>
      <c r="B39" s="4" t="s">
        <v>52</v>
      </c>
      <c r="C39" s="203">
        <v>50858.586000000003</v>
      </c>
      <c r="D39" s="203">
        <v>27208.398000000001</v>
      </c>
      <c r="E39" s="203">
        <v>3835.8589999999999</v>
      </c>
      <c r="F39" s="203">
        <v>18886.881000000001</v>
      </c>
      <c r="G39" s="203">
        <v>525.81799999999998</v>
      </c>
      <c r="H39" s="203">
        <v>401.63</v>
      </c>
      <c r="I39" s="203">
        <v>86962.872000000003</v>
      </c>
      <c r="J39" s="203">
        <v>56978.05</v>
      </c>
      <c r="K39" s="203">
        <v>3374.0430000000001</v>
      </c>
      <c r="L39" s="203">
        <v>26406.662</v>
      </c>
      <c r="M39" s="203" t="s">
        <v>55</v>
      </c>
      <c r="N39" s="203">
        <v>204.11699999999999</v>
      </c>
      <c r="O39" s="203">
        <v>25381.721000000001</v>
      </c>
      <c r="P39" s="203">
        <v>11335.89</v>
      </c>
      <c r="Q39" s="203">
        <v>2492.5300000000002</v>
      </c>
      <c r="R39" s="203">
        <v>10549.666999999999</v>
      </c>
      <c r="S39" s="203">
        <v>224.26599999999999</v>
      </c>
      <c r="T39" s="203">
        <v>779.36800000000005</v>
      </c>
      <c r="U39" s="203">
        <v>20067.136999999999</v>
      </c>
      <c r="V39" s="203">
        <v>8626.9349999999995</v>
      </c>
      <c r="W39" s="203">
        <v>1150.837</v>
      </c>
      <c r="X39" s="203">
        <v>9359.5859999999993</v>
      </c>
      <c r="Y39" s="203">
        <v>792.33299999999997</v>
      </c>
      <c r="Z39" s="203">
        <v>137.44800000000001</v>
      </c>
      <c r="AA39" s="203">
        <v>12543.235000000001</v>
      </c>
      <c r="AB39" s="203" t="s">
        <v>55</v>
      </c>
      <c r="AC39" s="203" t="s">
        <v>55</v>
      </c>
      <c r="AD39" s="203" t="s">
        <v>55</v>
      </c>
      <c r="AE39" s="203" t="s">
        <v>55</v>
      </c>
      <c r="AF39" s="203" t="s">
        <v>55</v>
      </c>
      <c r="AG39" s="203">
        <v>37536.712</v>
      </c>
      <c r="AH39" s="203">
        <v>16534.55</v>
      </c>
      <c r="AI39" s="203">
        <v>6615.7</v>
      </c>
      <c r="AJ39" s="203">
        <v>12116.253000000001</v>
      </c>
      <c r="AK39" s="203">
        <v>463.69900000000001</v>
      </c>
      <c r="AL39" s="203">
        <v>1806.4590000000001</v>
      </c>
      <c r="AM39" s="203">
        <v>410093</v>
      </c>
      <c r="AN39" s="203">
        <v>233456</v>
      </c>
      <c r="AO39" s="203">
        <v>15296</v>
      </c>
      <c r="AP39" s="203">
        <v>133742</v>
      </c>
      <c r="AQ39" s="203">
        <v>12105</v>
      </c>
      <c r="AR39" s="203">
        <v>15494</v>
      </c>
      <c r="AT39" s="30" t="s">
        <v>44</v>
      </c>
      <c r="AU39" s="29" t="s">
        <v>52</v>
      </c>
      <c r="AV39" s="32">
        <v>2393149.3309999998</v>
      </c>
      <c r="AW39" s="32">
        <v>3338260.0514000002</v>
      </c>
      <c r="AX39" s="32">
        <v>2028315.94</v>
      </c>
      <c r="AY39" s="32">
        <v>1428931.4589</v>
      </c>
      <c r="AZ39" s="32">
        <v>399700.51789999998</v>
      </c>
      <c r="BA39" s="32">
        <v>2330809.6535</v>
      </c>
      <c r="BB39" s="32">
        <v>15567037.390000001</v>
      </c>
    </row>
    <row r="40" spans="1:54" ht="13.5">
      <c r="A40" s="5" t="s">
        <v>43</v>
      </c>
      <c r="B40" s="4" t="s">
        <v>52</v>
      </c>
      <c r="C40" s="202">
        <v>52284.885999999999</v>
      </c>
      <c r="D40" s="202">
        <v>28779.925999999999</v>
      </c>
      <c r="E40" s="202">
        <v>4050.48</v>
      </c>
      <c r="F40" s="202">
        <v>18377.667000000001</v>
      </c>
      <c r="G40" s="202">
        <v>659.95799999999997</v>
      </c>
      <c r="H40" s="202">
        <v>416.85700000000003</v>
      </c>
      <c r="I40" s="202">
        <v>92868.294999999998</v>
      </c>
      <c r="J40" s="202">
        <v>60907.711000000003</v>
      </c>
      <c r="K40" s="202">
        <v>3881.0859999999998</v>
      </c>
      <c r="L40" s="202">
        <v>27755.721000000001</v>
      </c>
      <c r="M40" s="202" t="s">
        <v>55</v>
      </c>
      <c r="N40" s="202">
        <v>323.77600000000001</v>
      </c>
      <c r="O40" s="202">
        <v>25251.109</v>
      </c>
      <c r="P40" s="202">
        <v>11385.343000000001</v>
      </c>
      <c r="Q40" s="202">
        <v>2287.317</v>
      </c>
      <c r="R40" s="202">
        <v>10581.437</v>
      </c>
      <c r="S40" s="202">
        <v>223.697</v>
      </c>
      <c r="T40" s="202">
        <v>773.31600000000003</v>
      </c>
      <c r="U40" s="202">
        <v>19505.544000000002</v>
      </c>
      <c r="V40" s="202">
        <v>8643.268</v>
      </c>
      <c r="W40" s="202">
        <v>1302.9349999999999</v>
      </c>
      <c r="X40" s="202">
        <v>8675.2260000000006</v>
      </c>
      <c r="Y40" s="202">
        <v>776.577</v>
      </c>
      <c r="Z40" s="202">
        <v>107.53700000000001</v>
      </c>
      <c r="AA40" s="202">
        <v>13010.009</v>
      </c>
      <c r="AB40" s="202">
        <v>7499.0230000000001</v>
      </c>
      <c r="AC40" s="202">
        <v>1430.883</v>
      </c>
      <c r="AD40" s="202">
        <v>3573.1010000000001</v>
      </c>
      <c r="AE40" s="202">
        <v>121.001</v>
      </c>
      <c r="AF40" s="202">
        <v>386.11</v>
      </c>
      <c r="AG40" s="202">
        <v>38251.635000000002</v>
      </c>
      <c r="AH40" s="202">
        <v>17541.04</v>
      </c>
      <c r="AI40" s="202">
        <v>6794.9790000000003</v>
      </c>
      <c r="AJ40" s="202">
        <v>11648.434999999999</v>
      </c>
      <c r="AK40" s="202">
        <v>442.31599999999997</v>
      </c>
      <c r="AL40" s="202">
        <v>1824.866</v>
      </c>
      <c r="AM40" s="202">
        <v>420997.717</v>
      </c>
      <c r="AN40" s="202">
        <v>245739.70699999999</v>
      </c>
      <c r="AO40" s="202">
        <v>15971.371999999999</v>
      </c>
      <c r="AP40" s="202">
        <v>131634.272</v>
      </c>
      <c r="AQ40" s="202">
        <v>12684.040999999999</v>
      </c>
      <c r="AR40" s="202">
        <v>14969.304</v>
      </c>
      <c r="AT40" s="30" t="s">
        <v>45</v>
      </c>
      <c r="AU40" s="29" t="s">
        <v>52</v>
      </c>
      <c r="AV40" s="31">
        <v>2406941.6891000001</v>
      </c>
      <c r="AW40" s="31">
        <v>3354603.6546</v>
      </c>
      <c r="AX40" s="31">
        <v>1993263.379</v>
      </c>
      <c r="AY40" s="31">
        <v>1404558.1036</v>
      </c>
      <c r="AZ40" s="31">
        <v>404650.20679999999</v>
      </c>
      <c r="BA40" s="31">
        <v>2378506.2969</v>
      </c>
      <c r="BB40" s="31">
        <v>15853794.8391</v>
      </c>
    </row>
    <row r="41" spans="1:54" ht="13.5">
      <c r="A41" s="5" t="s">
        <v>44</v>
      </c>
      <c r="B41" s="4" t="s">
        <v>52</v>
      </c>
      <c r="C41" s="203">
        <v>53297.010999999999</v>
      </c>
      <c r="D41" s="203">
        <v>29488.234</v>
      </c>
      <c r="E41" s="203">
        <v>4048.8580000000002</v>
      </c>
      <c r="F41" s="203">
        <v>18842.348999999998</v>
      </c>
      <c r="G41" s="203">
        <v>503.38799999999998</v>
      </c>
      <c r="H41" s="203">
        <v>414.17200000000003</v>
      </c>
      <c r="I41" s="203">
        <v>95745.510999999999</v>
      </c>
      <c r="J41" s="203">
        <v>63263.324999999997</v>
      </c>
      <c r="K41" s="203">
        <v>4139.5420000000004</v>
      </c>
      <c r="L41" s="203">
        <v>27970.577000000001</v>
      </c>
      <c r="M41" s="203" t="s">
        <v>55</v>
      </c>
      <c r="N41" s="203">
        <v>372.06799999999998</v>
      </c>
      <c r="O41" s="203">
        <v>25777.258000000002</v>
      </c>
      <c r="P41" s="203">
        <v>11416.173000000001</v>
      </c>
      <c r="Q41" s="203">
        <v>2437.2249999999999</v>
      </c>
      <c r="R41" s="203">
        <v>10967.2</v>
      </c>
      <c r="S41" s="203">
        <v>241.27099999999999</v>
      </c>
      <c r="T41" s="203">
        <v>715.38900000000001</v>
      </c>
      <c r="U41" s="203">
        <v>18402.973999999998</v>
      </c>
      <c r="V41" s="203">
        <v>8399.6509999999998</v>
      </c>
      <c r="W41" s="203">
        <v>1223.308</v>
      </c>
      <c r="X41" s="203">
        <v>7937.68</v>
      </c>
      <c r="Y41" s="203">
        <v>724.375</v>
      </c>
      <c r="Z41" s="203">
        <v>117.961</v>
      </c>
      <c r="AA41" s="203">
        <v>13101.079</v>
      </c>
      <c r="AB41" s="203" t="s">
        <v>55</v>
      </c>
      <c r="AC41" s="203" t="s">
        <v>55</v>
      </c>
      <c r="AD41" s="203" t="s">
        <v>55</v>
      </c>
      <c r="AE41" s="203" t="s">
        <v>55</v>
      </c>
      <c r="AF41" s="203" t="s">
        <v>55</v>
      </c>
      <c r="AG41" s="203">
        <v>37148.97</v>
      </c>
      <c r="AH41" s="203">
        <v>16943.32</v>
      </c>
      <c r="AI41" s="203">
        <v>7370.7809999999999</v>
      </c>
      <c r="AJ41" s="203">
        <v>10652.232</v>
      </c>
      <c r="AK41" s="203">
        <v>425.74299999999999</v>
      </c>
      <c r="AL41" s="203">
        <v>1756.893</v>
      </c>
      <c r="AM41" s="203">
        <v>417455.34399999998</v>
      </c>
      <c r="AN41" s="203">
        <v>248515.049</v>
      </c>
      <c r="AO41" s="203">
        <v>17042.328000000001</v>
      </c>
      <c r="AP41" s="203">
        <v>123718.344</v>
      </c>
      <c r="AQ41" s="203">
        <v>13743.813</v>
      </c>
      <c r="AR41" s="203">
        <v>14435.808999999999</v>
      </c>
      <c r="AT41" s="30" t="s">
        <v>46</v>
      </c>
      <c r="AU41" s="29" t="s">
        <v>52</v>
      </c>
      <c r="AV41" s="32">
        <v>2429956.4575</v>
      </c>
      <c r="AW41" s="32">
        <v>3427669.1549999998</v>
      </c>
      <c r="AX41" s="32">
        <v>1995529.186</v>
      </c>
      <c r="AY41" s="32">
        <v>1423940.9665999999</v>
      </c>
      <c r="AZ41" s="32">
        <v>415178.81140000001</v>
      </c>
      <c r="BA41" s="32">
        <v>2448614.2105</v>
      </c>
      <c r="BB41" s="32">
        <v>16242525.613600001</v>
      </c>
    </row>
    <row r="42" spans="1:54" ht="13.5">
      <c r="A42" s="5" t="s">
        <v>45</v>
      </c>
      <c r="B42" s="4" t="s">
        <v>52</v>
      </c>
      <c r="C42" s="202">
        <v>53843.89</v>
      </c>
      <c r="D42" s="202">
        <v>29653.41</v>
      </c>
      <c r="E42" s="202">
        <v>4246.2529999999997</v>
      </c>
      <c r="F42" s="202">
        <v>19006.025000000001</v>
      </c>
      <c r="G42" s="202">
        <v>519.26</v>
      </c>
      <c r="H42" s="202">
        <v>418.94299999999998</v>
      </c>
      <c r="I42" s="202">
        <v>94634.884999999995</v>
      </c>
      <c r="J42" s="202">
        <v>61930.209000000003</v>
      </c>
      <c r="K42" s="202">
        <v>4878.1000000000004</v>
      </c>
      <c r="L42" s="202">
        <v>27534.823</v>
      </c>
      <c r="M42" s="202" t="s">
        <v>55</v>
      </c>
      <c r="N42" s="202">
        <v>291.75200000000001</v>
      </c>
      <c r="O42" s="202">
        <v>26065.603999999999</v>
      </c>
      <c r="P42" s="202">
        <v>11779.838</v>
      </c>
      <c r="Q42" s="202">
        <v>2516.114</v>
      </c>
      <c r="R42" s="202">
        <v>10801.963</v>
      </c>
      <c r="S42" s="202">
        <v>266.70400000000001</v>
      </c>
      <c r="T42" s="202">
        <v>700.98400000000004</v>
      </c>
      <c r="U42" s="202">
        <v>17818.027999999998</v>
      </c>
      <c r="V42" s="202">
        <v>8250.6029999999992</v>
      </c>
      <c r="W42" s="202">
        <v>1311.7059999999999</v>
      </c>
      <c r="X42" s="202">
        <v>7417.0789999999997</v>
      </c>
      <c r="Y42" s="202">
        <v>726.39200000000005</v>
      </c>
      <c r="Z42" s="202">
        <v>112.248</v>
      </c>
      <c r="AA42" s="202">
        <v>13363.644</v>
      </c>
      <c r="AB42" s="202">
        <v>8145.9960000000001</v>
      </c>
      <c r="AC42" s="202">
        <v>896.80700000000002</v>
      </c>
      <c r="AD42" s="202">
        <v>3778.4050000000002</v>
      </c>
      <c r="AE42" s="202">
        <v>131.77600000000001</v>
      </c>
      <c r="AF42" s="202">
        <v>410.661</v>
      </c>
      <c r="AG42" s="202">
        <v>38992.661</v>
      </c>
      <c r="AH42" s="202">
        <v>18017.856</v>
      </c>
      <c r="AI42" s="202">
        <v>7282.3860000000004</v>
      </c>
      <c r="AJ42" s="202">
        <v>11356.109</v>
      </c>
      <c r="AK42" s="202">
        <v>496.53899999999999</v>
      </c>
      <c r="AL42" s="202">
        <v>1839.7719999999999</v>
      </c>
      <c r="AM42" s="202">
        <v>429592.06599999999</v>
      </c>
      <c r="AN42" s="202">
        <v>262554.77399999998</v>
      </c>
      <c r="AO42" s="202">
        <v>19219.295999999998</v>
      </c>
      <c r="AP42" s="202">
        <v>118285.37699999999</v>
      </c>
      <c r="AQ42" s="202">
        <v>14524.982</v>
      </c>
      <c r="AR42" s="202">
        <v>15008.581</v>
      </c>
      <c r="AT42" s="30" t="s">
        <v>47</v>
      </c>
      <c r="AU42" s="29" t="s">
        <v>52</v>
      </c>
      <c r="AV42" s="31">
        <v>2456999.7428000001</v>
      </c>
      <c r="AW42" s="31">
        <v>3487275.2116999999</v>
      </c>
      <c r="AX42" s="31">
        <v>2013967.7257999999</v>
      </c>
      <c r="AY42" s="31">
        <v>1475839.0604000001</v>
      </c>
      <c r="AZ42" s="31">
        <v>433681.54200000002</v>
      </c>
      <c r="BA42" s="31">
        <v>2506135.1321</v>
      </c>
      <c r="BB42" s="31">
        <v>16710458.233999999</v>
      </c>
    </row>
    <row r="43" spans="1:54" ht="13.5">
      <c r="A43" s="5" t="s">
        <v>46</v>
      </c>
      <c r="B43" s="4" t="s">
        <v>52</v>
      </c>
      <c r="C43" s="203">
        <v>55303.784</v>
      </c>
      <c r="D43" s="203">
        <v>30142.305</v>
      </c>
      <c r="E43" s="203">
        <v>4220.4359999999997</v>
      </c>
      <c r="F43" s="203">
        <v>18995.984</v>
      </c>
      <c r="G43" s="203">
        <v>1426.3789999999999</v>
      </c>
      <c r="H43" s="203">
        <v>518.67200000000003</v>
      </c>
      <c r="I43" s="203">
        <v>98268.231</v>
      </c>
      <c r="J43" s="203">
        <v>64840.629000000001</v>
      </c>
      <c r="K43" s="203">
        <v>4912.3429999999998</v>
      </c>
      <c r="L43" s="203">
        <v>28208.664000000001</v>
      </c>
      <c r="M43" s="203" t="s">
        <v>55</v>
      </c>
      <c r="N43" s="203">
        <v>306.59500000000003</v>
      </c>
      <c r="O43" s="203">
        <v>26800.124</v>
      </c>
      <c r="P43" s="203">
        <v>12671.048000000001</v>
      </c>
      <c r="Q43" s="203">
        <v>2524.788</v>
      </c>
      <c r="R43" s="203">
        <v>10643.409</v>
      </c>
      <c r="S43" s="203">
        <v>266.64699999999999</v>
      </c>
      <c r="T43" s="203">
        <v>694.23099999999999</v>
      </c>
      <c r="U43" s="203">
        <v>17590.719000000001</v>
      </c>
      <c r="V43" s="203">
        <v>8163.4470000000001</v>
      </c>
      <c r="W43" s="203">
        <v>1303.6610000000001</v>
      </c>
      <c r="X43" s="203">
        <v>7275.0330000000004</v>
      </c>
      <c r="Y43" s="203">
        <v>729.899</v>
      </c>
      <c r="Z43" s="203">
        <v>118.68</v>
      </c>
      <c r="AA43" s="203">
        <v>13047.460999999999</v>
      </c>
      <c r="AB43" s="203" t="s">
        <v>55</v>
      </c>
      <c r="AC43" s="203" t="s">
        <v>55</v>
      </c>
      <c r="AD43" s="203" t="s">
        <v>55</v>
      </c>
      <c r="AE43" s="203" t="s">
        <v>55</v>
      </c>
      <c r="AF43" s="203" t="s">
        <v>55</v>
      </c>
      <c r="AG43" s="203">
        <v>40626.154999999999</v>
      </c>
      <c r="AH43" s="203">
        <v>19518.599999999999</v>
      </c>
      <c r="AI43" s="203">
        <v>7125.0709999999999</v>
      </c>
      <c r="AJ43" s="203">
        <v>11522.976000000001</v>
      </c>
      <c r="AK43" s="203">
        <v>503.452</v>
      </c>
      <c r="AL43" s="203">
        <v>1956.0550000000001</v>
      </c>
      <c r="AM43" s="203">
        <v>441667.364</v>
      </c>
      <c r="AN43" s="203">
        <v>273853.93699999998</v>
      </c>
      <c r="AO43" s="203">
        <v>22297.874</v>
      </c>
      <c r="AP43" s="203">
        <v>114586.45299999999</v>
      </c>
      <c r="AQ43" s="203">
        <v>15025.619000000001</v>
      </c>
      <c r="AR43" s="203">
        <v>15903.481</v>
      </c>
      <c r="AT43" s="30" t="s">
        <v>48</v>
      </c>
      <c r="AU43" s="29" t="s">
        <v>52</v>
      </c>
      <c r="AV43" s="32">
        <v>2485772.4419</v>
      </c>
      <c r="AW43" s="32">
        <v>3565468.1205000002</v>
      </c>
      <c r="AX43" s="32">
        <v>2036502.0231000001</v>
      </c>
      <c r="AY43" s="32">
        <v>1522661.3777999999</v>
      </c>
      <c r="AZ43" s="32">
        <v>445321.40860000002</v>
      </c>
      <c r="BA43" s="32">
        <v>2550975.8054999998</v>
      </c>
      <c r="BB43" s="32">
        <v>16972347.0704</v>
      </c>
    </row>
    <row r="44" spans="1:54" ht="13.5">
      <c r="A44" s="5" t="s">
        <v>47</v>
      </c>
      <c r="B44" s="4" t="s">
        <v>52</v>
      </c>
      <c r="C44" s="202">
        <v>55700.94</v>
      </c>
      <c r="D44" s="202">
        <v>30100.234</v>
      </c>
      <c r="E44" s="202">
        <v>4246.4889999999996</v>
      </c>
      <c r="F44" s="202">
        <v>19389.797999999999</v>
      </c>
      <c r="G44" s="202">
        <v>1446.741</v>
      </c>
      <c r="H44" s="202">
        <v>517.69000000000005</v>
      </c>
      <c r="I44" s="202">
        <v>101548.32799999999</v>
      </c>
      <c r="J44" s="202">
        <v>66613.024000000005</v>
      </c>
      <c r="K44" s="202">
        <v>6247.9350000000004</v>
      </c>
      <c r="L44" s="202">
        <v>28322.972000000002</v>
      </c>
      <c r="M44" s="202" t="s">
        <v>55</v>
      </c>
      <c r="N44" s="202">
        <v>364.39800000000002</v>
      </c>
      <c r="O44" s="202">
        <v>27010.397000000001</v>
      </c>
      <c r="P44" s="202">
        <v>13503.37</v>
      </c>
      <c r="Q44" s="202">
        <v>2242.3130000000001</v>
      </c>
      <c r="R44" s="202">
        <v>10258.392</v>
      </c>
      <c r="S44" s="202">
        <v>267.82400000000001</v>
      </c>
      <c r="T44" s="202">
        <v>738.49800000000005</v>
      </c>
      <c r="U44" s="202">
        <v>17980.375</v>
      </c>
      <c r="V44" s="202">
        <v>8243.5079999999998</v>
      </c>
      <c r="W44" s="202">
        <v>1445.5830000000001</v>
      </c>
      <c r="X44" s="202">
        <v>7358.9589999999998</v>
      </c>
      <c r="Y44" s="202">
        <v>775.346</v>
      </c>
      <c r="Z44" s="202">
        <v>156.97999999999999</v>
      </c>
      <c r="AA44" s="202">
        <v>14156.154</v>
      </c>
      <c r="AB44" s="202">
        <v>8105.7309999999998</v>
      </c>
      <c r="AC44" s="202" t="s">
        <v>55</v>
      </c>
      <c r="AD44" s="202" t="s">
        <v>55</v>
      </c>
      <c r="AE44" s="202">
        <v>133.566</v>
      </c>
      <c r="AF44" s="202">
        <v>472.84899999999999</v>
      </c>
      <c r="AG44" s="202">
        <v>41806.836000000003</v>
      </c>
      <c r="AH44" s="202">
        <v>20468.243999999999</v>
      </c>
      <c r="AI44" s="202">
        <v>7146.1319999999996</v>
      </c>
      <c r="AJ44" s="202">
        <v>11567.007</v>
      </c>
      <c r="AK44" s="202">
        <v>572.78499999999997</v>
      </c>
      <c r="AL44" s="202">
        <v>2052.799</v>
      </c>
      <c r="AM44" s="202">
        <v>454096.25</v>
      </c>
      <c r="AN44" s="202">
        <v>284008.95600000001</v>
      </c>
      <c r="AO44" s="202">
        <v>22799.374</v>
      </c>
      <c r="AP44" s="202">
        <v>114816.834</v>
      </c>
      <c r="AQ44" s="202">
        <v>15885.637000000001</v>
      </c>
      <c r="AR44" s="202">
        <v>16584.531999999999</v>
      </c>
      <c r="AT44" s="30" t="s">
        <v>49</v>
      </c>
      <c r="AU44" s="29" t="s">
        <v>52</v>
      </c>
      <c r="AV44" s="31">
        <v>2539495.0444</v>
      </c>
      <c r="AW44" s="31">
        <v>3642379.1710000001</v>
      </c>
      <c r="AX44" s="31">
        <v>2069031.1432</v>
      </c>
      <c r="AY44" s="31">
        <v>1568024.2376000001</v>
      </c>
      <c r="AZ44" s="31">
        <v>454694.16019999998</v>
      </c>
      <c r="BA44" s="31">
        <v>2597478.2519</v>
      </c>
      <c r="BB44" s="31">
        <v>17348625.758200001</v>
      </c>
    </row>
    <row r="45" spans="1:54" ht="13.5">
      <c r="A45" s="5" t="s">
        <v>48</v>
      </c>
      <c r="B45" s="4" t="s">
        <v>52</v>
      </c>
      <c r="C45" s="203">
        <v>55881.415000000001</v>
      </c>
      <c r="D45" s="203" t="s">
        <v>55</v>
      </c>
      <c r="E45" s="203" t="s">
        <v>55</v>
      </c>
      <c r="F45" s="203" t="s">
        <v>55</v>
      </c>
      <c r="G45" s="203" t="s">
        <v>55</v>
      </c>
      <c r="H45" s="203" t="s">
        <v>55</v>
      </c>
      <c r="I45" s="203">
        <v>104008.822</v>
      </c>
      <c r="J45" s="203">
        <v>67835.616999999998</v>
      </c>
      <c r="K45" s="203">
        <v>6186.1559999999999</v>
      </c>
      <c r="L45" s="203">
        <v>29665.866999999998</v>
      </c>
      <c r="M45" s="203" t="s">
        <v>55</v>
      </c>
      <c r="N45" s="203">
        <v>321.18099999999998</v>
      </c>
      <c r="O45" s="203">
        <v>27934.026000000002</v>
      </c>
      <c r="P45" s="203">
        <v>14546.929</v>
      </c>
      <c r="Q45" s="203">
        <v>2725.0450000000001</v>
      </c>
      <c r="R45" s="203">
        <v>9841.7369999999992</v>
      </c>
      <c r="S45" s="203">
        <v>249.94</v>
      </c>
      <c r="T45" s="203">
        <v>570.375</v>
      </c>
      <c r="U45" s="203">
        <v>18047.477999999999</v>
      </c>
      <c r="V45" s="203">
        <v>8428.8080000000009</v>
      </c>
      <c r="W45" s="203">
        <v>1460.51</v>
      </c>
      <c r="X45" s="203">
        <v>7210.7659999999996</v>
      </c>
      <c r="Y45" s="203">
        <v>786.45699999999999</v>
      </c>
      <c r="Z45" s="203">
        <v>160.62299999999999</v>
      </c>
      <c r="AA45" s="203">
        <v>14558.583000000001</v>
      </c>
      <c r="AB45" s="203" t="s">
        <v>55</v>
      </c>
      <c r="AC45" s="203" t="s">
        <v>55</v>
      </c>
      <c r="AD45" s="203" t="s">
        <v>55</v>
      </c>
      <c r="AE45" s="203" t="s">
        <v>55</v>
      </c>
      <c r="AF45" s="203" t="s">
        <v>55</v>
      </c>
      <c r="AG45" s="203">
        <v>42910.271000000001</v>
      </c>
      <c r="AH45" s="203">
        <v>22214.136999999999</v>
      </c>
      <c r="AI45" s="203">
        <v>6701.3620000000001</v>
      </c>
      <c r="AJ45" s="203">
        <v>11269.619000000001</v>
      </c>
      <c r="AK45" s="203">
        <v>581.94399999999996</v>
      </c>
      <c r="AL45" s="203">
        <v>2143.3380000000002</v>
      </c>
      <c r="AM45" s="203">
        <v>468378.337</v>
      </c>
      <c r="AN45" s="203">
        <v>295999.20600000001</v>
      </c>
      <c r="AO45" s="203">
        <v>27316.792000000001</v>
      </c>
      <c r="AP45" s="203">
        <v>110333.204</v>
      </c>
      <c r="AQ45" s="203">
        <v>16749.896000000001</v>
      </c>
      <c r="AR45" s="203">
        <v>17980.145</v>
      </c>
      <c r="AT45" s="30" t="s">
        <v>50</v>
      </c>
      <c r="AU45" s="29" t="s">
        <v>52</v>
      </c>
      <c r="AV45" s="32">
        <v>2578125.4026000001</v>
      </c>
      <c r="AW45" s="32">
        <v>3694294.1275999998</v>
      </c>
      <c r="AX45" s="32">
        <v>2087263.7827999999</v>
      </c>
      <c r="AY45" s="32">
        <v>1607708.8304999999</v>
      </c>
      <c r="AZ45" s="32">
        <v>465341.57049999997</v>
      </c>
      <c r="BA45" s="32">
        <v>2633998.4029000001</v>
      </c>
      <c r="BB45" s="32" t="s">
        <v>55</v>
      </c>
    </row>
    <row r="46" spans="1:54" ht="15">
      <c r="A46" s="5" t="s">
        <v>49</v>
      </c>
      <c r="B46" s="4" t="s">
        <v>52</v>
      </c>
      <c r="C46" s="202">
        <v>55581.516000000003</v>
      </c>
      <c r="D46" s="202" t="s">
        <v>55</v>
      </c>
      <c r="E46" s="202" t="s">
        <v>55</v>
      </c>
      <c r="F46" s="202" t="s">
        <v>55</v>
      </c>
      <c r="G46" s="202" t="s">
        <v>55</v>
      </c>
      <c r="H46" s="202" t="s">
        <v>55</v>
      </c>
      <c r="I46" s="202">
        <v>110084.852</v>
      </c>
      <c r="J46" s="202" t="s">
        <v>55</v>
      </c>
      <c r="K46" s="202" t="s">
        <v>55</v>
      </c>
      <c r="L46" s="202" t="s">
        <v>55</v>
      </c>
      <c r="M46" s="202" t="s">
        <v>55</v>
      </c>
      <c r="N46" s="202" t="s">
        <v>55</v>
      </c>
      <c r="O46" s="202">
        <v>28014.242999999999</v>
      </c>
      <c r="P46" s="202" t="s">
        <v>55</v>
      </c>
      <c r="Q46" s="202" t="s">
        <v>55</v>
      </c>
      <c r="R46" s="202" t="s">
        <v>55</v>
      </c>
      <c r="S46" s="202" t="s">
        <v>55</v>
      </c>
      <c r="T46" s="202" t="s">
        <v>55</v>
      </c>
      <c r="U46" s="202">
        <v>18891.810000000001</v>
      </c>
      <c r="V46" s="202" t="s">
        <v>55</v>
      </c>
      <c r="W46" s="202" t="s">
        <v>55</v>
      </c>
      <c r="X46" s="202" t="s">
        <v>55</v>
      </c>
      <c r="Y46" s="202" t="s">
        <v>55</v>
      </c>
      <c r="Z46" s="202" t="s">
        <v>55</v>
      </c>
      <c r="AA46" s="202">
        <v>15127.995000000001</v>
      </c>
      <c r="AB46" s="202" t="s">
        <v>55</v>
      </c>
      <c r="AC46" s="202" t="s">
        <v>55</v>
      </c>
      <c r="AD46" s="202" t="s">
        <v>55</v>
      </c>
      <c r="AE46" s="202" t="s">
        <v>55</v>
      </c>
      <c r="AF46" s="202" t="s">
        <v>55</v>
      </c>
      <c r="AG46" s="202">
        <v>43217.188999999998</v>
      </c>
      <c r="AH46" s="202" t="s">
        <v>55</v>
      </c>
      <c r="AI46" s="202" t="s">
        <v>55</v>
      </c>
      <c r="AJ46" s="202" t="s">
        <v>55</v>
      </c>
      <c r="AK46" s="202" t="s">
        <v>55</v>
      </c>
      <c r="AL46" s="202" t="s">
        <v>55</v>
      </c>
      <c r="AM46" s="202">
        <v>483676.31599999999</v>
      </c>
      <c r="AN46" s="202">
        <v>307559.05099999998</v>
      </c>
      <c r="AO46" s="202">
        <v>29755.163</v>
      </c>
      <c r="AP46" s="202">
        <v>110162.659</v>
      </c>
      <c r="AQ46" s="202">
        <v>17371.423999999999</v>
      </c>
      <c r="AR46" s="202">
        <v>18828.91</v>
      </c>
      <c r="AT46" s="33"/>
      <c r="AU46"/>
      <c r="AV46"/>
      <c r="AW46"/>
      <c r="AX46"/>
      <c r="AY46"/>
      <c r="AZ46"/>
      <c r="BA46"/>
      <c r="BB46"/>
    </row>
    <row r="47" spans="1:54" ht="15">
      <c r="A47" s="9"/>
      <c r="AT47" s="34"/>
      <c r="AU47"/>
      <c r="AV47"/>
      <c r="AW47"/>
      <c r="AX47"/>
      <c r="AY47"/>
      <c r="AZ47"/>
      <c r="BA47"/>
      <c r="BB47"/>
    </row>
    <row r="48" spans="1:54" ht="15">
      <c r="A48" s="10"/>
      <c r="AT48" s="35"/>
      <c r="AU48" s="34"/>
      <c r="AV48"/>
      <c r="AW48"/>
      <c r="AX48"/>
      <c r="AY48"/>
      <c r="AZ48"/>
      <c r="BA48"/>
      <c r="BB48"/>
    </row>
    <row r="49" spans="1:54" ht="15">
      <c r="A49" s="11"/>
      <c r="B49" s="10"/>
      <c r="AT49" s="35"/>
      <c r="AU49" s="34"/>
      <c r="AV49"/>
      <c r="AW49"/>
      <c r="AX49"/>
      <c r="AY49"/>
      <c r="AZ49"/>
      <c r="BA49"/>
      <c r="BB49"/>
    </row>
    <row r="50" spans="1:54" ht="15">
      <c r="A50" s="11"/>
      <c r="B50" s="10"/>
      <c r="AT50"/>
      <c r="AU50"/>
      <c r="AV50"/>
      <c r="AW50"/>
      <c r="AX50"/>
      <c r="AY50"/>
      <c r="AZ50"/>
      <c r="BA50"/>
      <c r="BB50"/>
    </row>
    <row r="51" spans="1:54">
      <c r="A51" s="11"/>
      <c r="B51" s="10"/>
    </row>
    <row r="52" spans="1:54">
      <c r="A52" s="11"/>
      <c r="B52" s="10"/>
    </row>
    <row r="53" spans="1:54">
      <c r="A53" s="11"/>
      <c r="B53" s="10"/>
    </row>
    <row r="54" spans="1:54">
      <c r="A54" s="11"/>
      <c r="B54" s="10"/>
    </row>
    <row r="55" spans="1:54">
      <c r="A55" s="11"/>
      <c r="B55" s="10"/>
    </row>
    <row r="57" spans="1:54">
      <c r="E57" s="445" t="s">
        <v>446</v>
      </c>
      <c r="F57" s="445"/>
      <c r="G57" s="445"/>
      <c r="H57" s="445"/>
      <c r="I57" s="445"/>
      <c r="J57" s="445"/>
      <c r="K57" s="445"/>
      <c r="O57" s="445" t="s">
        <v>53</v>
      </c>
      <c r="P57" s="445"/>
      <c r="Q57" s="445" t="s">
        <v>56</v>
      </c>
      <c r="R57" s="445"/>
      <c r="S57" s="445" t="s">
        <v>57</v>
      </c>
      <c r="T57" s="445"/>
      <c r="U57" s="445" t="s">
        <v>58</v>
      </c>
      <c r="V57" s="445"/>
      <c r="W57" s="445" t="s">
        <v>59</v>
      </c>
      <c r="X57" s="445"/>
      <c r="Y57" s="445" t="s">
        <v>308</v>
      </c>
      <c r="Z57" s="445"/>
      <c r="AA57" s="445" t="s">
        <v>61</v>
      </c>
      <c r="AB57" s="445"/>
    </row>
    <row r="58" spans="1:54">
      <c r="E58" s="304" t="s">
        <v>53</v>
      </c>
      <c r="F58" s="304" t="s">
        <v>105</v>
      </c>
      <c r="G58" s="304" t="s">
        <v>107</v>
      </c>
      <c r="H58" s="304" t="s">
        <v>114</v>
      </c>
      <c r="I58" s="304" t="s">
        <v>115</v>
      </c>
      <c r="J58" s="304" t="s">
        <v>283</v>
      </c>
      <c r="K58" s="304" t="s">
        <v>116</v>
      </c>
      <c r="O58" s="1" t="s">
        <v>306</v>
      </c>
      <c r="P58" s="1" t="s">
        <v>307</v>
      </c>
      <c r="Q58" s="1" t="s">
        <v>306</v>
      </c>
      <c r="R58" s="1" t="s">
        <v>307</v>
      </c>
      <c r="S58" s="1" t="s">
        <v>306</v>
      </c>
      <c r="T58" s="1" t="s">
        <v>307</v>
      </c>
      <c r="U58" s="1" t="s">
        <v>306</v>
      </c>
      <c r="V58" s="1" t="s">
        <v>307</v>
      </c>
      <c r="W58" s="1" t="s">
        <v>306</v>
      </c>
      <c r="X58" s="1" t="s">
        <v>307</v>
      </c>
      <c r="Y58" s="1" t="s">
        <v>306</v>
      </c>
      <c r="Z58" s="1" t="s">
        <v>307</v>
      </c>
      <c r="AA58" s="1" t="s">
        <v>306</v>
      </c>
      <c r="AB58" s="1" t="s">
        <v>307</v>
      </c>
    </row>
    <row r="59" spans="1:54">
      <c r="D59" s="205">
        <v>32874</v>
      </c>
      <c r="E59" s="206">
        <f t="shared" ref="E59:E86" si="0">C19/AV17*100</f>
        <v>2.2741520698613846</v>
      </c>
      <c r="F59" s="206">
        <f t="shared" ref="F59:F86" si="1">I19/AW17*100</f>
        <v>2.3353615210872656</v>
      </c>
      <c r="G59" s="206">
        <f t="shared" ref="G59:G86" si="2">O19/AX17*100</f>
        <v>1.2052219735003653</v>
      </c>
      <c r="H59" s="206">
        <f t="shared" ref="H59:H86" si="3">U19/AY17*100</f>
        <v>0.78073868257862633</v>
      </c>
      <c r="I59" s="206"/>
      <c r="J59" s="206">
        <f t="shared" ref="J59:J86" si="4">AG19/BA17*100</f>
        <v>1.9204613298081097</v>
      </c>
      <c r="K59" s="206">
        <f t="shared" ref="K59:K86" si="5">AM19/BB17*100</f>
        <v>2.5555092281148273</v>
      </c>
      <c r="N59" s="205">
        <v>32874</v>
      </c>
      <c r="O59" s="206">
        <f t="shared" ref="O59:O85" si="6">F19/AV17*100</f>
        <v>1.0977861408142116</v>
      </c>
      <c r="P59" s="206">
        <f>E59-O59</f>
        <v>1.1763659290471731</v>
      </c>
      <c r="Q59" s="206">
        <f t="shared" ref="Q59:Q85" si="7">L19/AW17*100</f>
        <v>0.78953503559230742</v>
      </c>
      <c r="R59" s="206">
        <f>F59-Q59</f>
        <v>1.5458264854949582</v>
      </c>
      <c r="S59" s="206">
        <f t="shared" ref="S59:S85" si="8">R19/AX17*100</f>
        <v>0.62064593880979047</v>
      </c>
      <c r="T59" s="206">
        <f>G59-S59</f>
        <v>0.58457603469057484</v>
      </c>
      <c r="U59" s="206">
        <f t="shared" ref="U59:U85" si="9">X19/AY17*100</f>
        <v>0.35233465822626642</v>
      </c>
      <c r="V59" s="206">
        <f>H59-U59</f>
        <v>0.42840402435235991</v>
      </c>
      <c r="W59" s="206" t="e">
        <f t="shared" ref="W59:W78" si="10">AD19/AZ17*100</f>
        <v>#VALUE!</v>
      </c>
      <c r="X59" s="206" t="e">
        <f>I59-W59</f>
        <v>#VALUE!</v>
      </c>
      <c r="Y59" s="206">
        <f t="shared" ref="Y59:Y85" si="11">AJ19/BA17*100</f>
        <v>0.68259578328813164</v>
      </c>
      <c r="Z59" s="206">
        <f>J59-Y59</f>
        <v>1.2378655465199779</v>
      </c>
      <c r="AA59" s="206">
        <f t="shared" ref="AA59:AA85" si="12">AP19/BB17*100</f>
        <v>1.0632854561548541</v>
      </c>
      <c r="AB59" s="206">
        <f>K59-AA59</f>
        <v>1.4922237719599731</v>
      </c>
    </row>
    <row r="60" spans="1:54">
      <c r="C60" s="204"/>
      <c r="D60" s="205">
        <v>33239</v>
      </c>
      <c r="E60" s="206">
        <f t="shared" si="0"/>
        <v>2.2774706150926396</v>
      </c>
      <c r="F60" s="206">
        <f t="shared" si="1"/>
        <v>2.3957209659352237</v>
      </c>
      <c r="G60" s="206">
        <f t="shared" si="2"/>
        <v>1.1458903225853139</v>
      </c>
      <c r="H60" s="206">
        <f t="shared" si="3"/>
        <v>0.80150064351386507</v>
      </c>
      <c r="I60" s="206"/>
      <c r="J60" s="206">
        <f t="shared" si="4"/>
        <v>1.8462325329575011</v>
      </c>
      <c r="K60" s="206">
        <f t="shared" si="5"/>
        <v>2.6207277637121384</v>
      </c>
      <c r="L60" s="204"/>
      <c r="M60" s="204"/>
      <c r="N60" s="205">
        <v>33239</v>
      </c>
      <c r="O60" s="206">
        <f t="shared" si="6"/>
        <v>1.1105769713304672</v>
      </c>
      <c r="P60" s="206">
        <f t="shared" ref="P60:P85" si="13">E60-O60</f>
        <v>1.1668936437621724</v>
      </c>
      <c r="Q60" s="206">
        <f t="shared" si="7"/>
        <v>0.8587732677546317</v>
      </c>
      <c r="R60" s="206">
        <f t="shared" ref="R60:R85" si="14">F60-Q60</f>
        <v>1.5369476981805921</v>
      </c>
      <c r="S60" s="206">
        <f t="shared" si="8"/>
        <v>0.56807059045861241</v>
      </c>
      <c r="T60" s="206">
        <f t="shared" ref="T60:T85" si="15">G60-S60</f>
        <v>0.57781973212670146</v>
      </c>
      <c r="U60" s="206">
        <f t="shared" si="9"/>
        <v>0.36639406948570813</v>
      </c>
      <c r="V60" s="206">
        <f t="shared" ref="V60:V85" si="16">H60-U60</f>
        <v>0.43510657402815694</v>
      </c>
      <c r="W60" s="206">
        <f t="shared" si="10"/>
        <v>0.8663731403410273</v>
      </c>
      <c r="X60" s="206">
        <f t="shared" ref="X60:X82" si="17">I60-W60</f>
        <v>-0.8663731403410273</v>
      </c>
      <c r="Y60" s="206">
        <f t="shared" si="11"/>
        <v>0.64645532261553074</v>
      </c>
      <c r="Z60" s="206">
        <f t="shared" ref="Z60:Z85" si="18">J60-Y60</f>
        <v>1.1997772103419704</v>
      </c>
      <c r="AA60" s="206">
        <f t="shared" si="12"/>
        <v>1.0194354456895174</v>
      </c>
      <c r="AB60" s="206">
        <f t="shared" ref="AB60:AB85" si="19">K60-AA60</f>
        <v>1.6012923180226211</v>
      </c>
    </row>
    <row r="61" spans="1:54">
      <c r="D61" s="205">
        <v>33604</v>
      </c>
      <c r="E61" s="206">
        <f t="shared" si="0"/>
        <v>2.2830885351093055</v>
      </c>
      <c r="F61" s="206">
        <f t="shared" si="1"/>
        <v>2.2820758212420826</v>
      </c>
      <c r="G61" s="206">
        <f t="shared" si="2"/>
        <v>1.1073895732874279</v>
      </c>
      <c r="H61" s="206">
        <f t="shared" si="3"/>
        <v>0.83817466967969345</v>
      </c>
      <c r="I61" s="206"/>
      <c r="J61" s="206">
        <f t="shared" si="4"/>
        <v>1.8141328851531764</v>
      </c>
      <c r="K61" s="206">
        <f t="shared" si="5"/>
        <v>2.5433499851337893</v>
      </c>
      <c r="N61" s="205">
        <v>33604</v>
      </c>
      <c r="O61" s="206">
        <f t="shared" si="6"/>
        <v>0.99226390816044407</v>
      </c>
      <c r="P61" s="206">
        <f t="shared" si="13"/>
        <v>1.2908246269488615</v>
      </c>
      <c r="Q61" s="206">
        <f t="shared" si="7"/>
        <v>0.83025812764242735</v>
      </c>
      <c r="R61" s="206">
        <f t="shared" si="14"/>
        <v>1.4518176935996552</v>
      </c>
      <c r="S61" s="206">
        <f t="shared" si="8"/>
        <v>0.53699340103785898</v>
      </c>
      <c r="T61" s="206">
        <f t="shared" si="15"/>
        <v>0.57039617224956896</v>
      </c>
      <c r="U61" s="206">
        <f t="shared" si="9"/>
        <v>0.42071959109902674</v>
      </c>
      <c r="V61" s="206">
        <f t="shared" si="16"/>
        <v>0.41745507858066672</v>
      </c>
      <c r="W61" s="206" t="e">
        <f t="shared" si="10"/>
        <v>#VALUE!</v>
      </c>
      <c r="X61" s="206" t="e">
        <f t="shared" si="17"/>
        <v>#VALUE!</v>
      </c>
      <c r="Y61" s="206">
        <f t="shared" si="11"/>
        <v>0.5998257847372539</v>
      </c>
      <c r="Z61" s="206">
        <f t="shared" si="18"/>
        <v>1.2143071004159225</v>
      </c>
      <c r="AA61" s="206">
        <f t="shared" si="12"/>
        <v>0.96505588839481105</v>
      </c>
      <c r="AB61" s="206">
        <f t="shared" si="19"/>
        <v>1.5782940967389782</v>
      </c>
    </row>
    <row r="62" spans="1:54">
      <c r="D62" s="205">
        <v>33970</v>
      </c>
      <c r="E62" s="206">
        <f t="shared" si="0"/>
        <v>2.3188123077934284</v>
      </c>
      <c r="F62" s="206">
        <f t="shared" si="1"/>
        <v>2.2089206664453722</v>
      </c>
      <c r="G62" s="206">
        <f t="shared" si="2"/>
        <v>1.0544972535428039</v>
      </c>
      <c r="H62" s="206">
        <f t="shared" si="3"/>
        <v>0.83638530769072472</v>
      </c>
      <c r="I62" s="206"/>
      <c r="J62" s="206">
        <f t="shared" si="4"/>
        <v>1.8376797619155858</v>
      </c>
      <c r="K62" s="206">
        <f t="shared" si="5"/>
        <v>2.4224695257824376</v>
      </c>
      <c r="N62" s="205">
        <v>33970</v>
      </c>
      <c r="O62" s="206">
        <f t="shared" si="6"/>
        <v>1.0082116984721512</v>
      </c>
      <c r="P62" s="206">
        <f t="shared" si="13"/>
        <v>1.3106006093212772</v>
      </c>
      <c r="Q62" s="206">
        <f t="shared" si="7"/>
        <v>0.82155501003428788</v>
      </c>
      <c r="R62" s="206">
        <f t="shared" si="14"/>
        <v>1.3873656564110843</v>
      </c>
      <c r="S62" s="206">
        <f t="shared" si="8"/>
        <v>0.54081989804741115</v>
      </c>
      <c r="T62" s="206">
        <f t="shared" si="15"/>
        <v>0.51367735549539273</v>
      </c>
      <c r="U62" s="206">
        <f t="shared" si="9"/>
        <v>0.43145311568447497</v>
      </c>
      <c r="V62" s="206">
        <f t="shared" si="16"/>
        <v>0.40493219200624975</v>
      </c>
      <c r="W62" s="206">
        <f t="shared" si="10"/>
        <v>0.98822754891581366</v>
      </c>
      <c r="X62" s="206">
        <f t="shared" si="17"/>
        <v>-0.98822754891581366</v>
      </c>
      <c r="Y62" s="206">
        <f t="shared" si="11"/>
        <v>0.59021104967326488</v>
      </c>
      <c r="Z62" s="206">
        <f t="shared" si="18"/>
        <v>1.2474687122423209</v>
      </c>
      <c r="AA62" s="206">
        <f t="shared" si="12"/>
        <v>0.91130440005357005</v>
      </c>
      <c r="AB62" s="206">
        <f t="shared" si="19"/>
        <v>1.5111651257288674</v>
      </c>
    </row>
    <row r="63" spans="1:54">
      <c r="D63" s="205">
        <v>34335</v>
      </c>
      <c r="E63" s="206">
        <f t="shared" si="0"/>
        <v>2.2684257278185456</v>
      </c>
      <c r="F63" s="206">
        <f t="shared" si="1"/>
        <v>2.1254403540209892</v>
      </c>
      <c r="G63" s="206">
        <f t="shared" si="2"/>
        <v>0.9842740457128204</v>
      </c>
      <c r="H63" s="206">
        <f t="shared" si="3"/>
        <v>0.77335674638876539</v>
      </c>
      <c r="I63" s="206"/>
      <c r="J63" s="206">
        <f t="shared" si="4"/>
        <v>1.810539296147192</v>
      </c>
      <c r="K63" s="206">
        <f t="shared" si="5"/>
        <v>2.3275290502032728</v>
      </c>
      <c r="N63" s="205">
        <v>34335</v>
      </c>
      <c r="O63" s="206">
        <f t="shared" si="6"/>
        <v>0.94386010781983853</v>
      </c>
      <c r="P63" s="206">
        <f t="shared" si="13"/>
        <v>1.324565619998707</v>
      </c>
      <c r="Q63" s="206">
        <f t="shared" si="7"/>
        <v>0.79794460456364458</v>
      </c>
      <c r="R63" s="206">
        <f t="shared" si="14"/>
        <v>1.3274957494573445</v>
      </c>
      <c r="S63" s="206">
        <f t="shared" si="8"/>
        <v>0.49377018019096092</v>
      </c>
      <c r="T63" s="206">
        <f t="shared" si="15"/>
        <v>0.49050386552185948</v>
      </c>
      <c r="U63" s="206">
        <f t="shared" si="9"/>
        <v>0.40508712268827618</v>
      </c>
      <c r="V63" s="206">
        <f t="shared" si="16"/>
        <v>0.36826962370048921</v>
      </c>
      <c r="W63" s="206" t="e">
        <f t="shared" si="10"/>
        <v>#VALUE!</v>
      </c>
      <c r="X63" s="206" t="e">
        <f t="shared" si="17"/>
        <v>#VALUE!</v>
      </c>
      <c r="Y63" s="206">
        <f t="shared" si="11"/>
        <v>0.59258439635645455</v>
      </c>
      <c r="Z63" s="206">
        <f t="shared" si="18"/>
        <v>1.2179548997907375</v>
      </c>
      <c r="AA63" s="206">
        <f t="shared" si="12"/>
        <v>0.86189263347787104</v>
      </c>
      <c r="AB63" s="206">
        <f t="shared" si="19"/>
        <v>1.4656364167254017</v>
      </c>
    </row>
    <row r="64" spans="1:54">
      <c r="D64" s="205">
        <v>34700</v>
      </c>
      <c r="E64" s="206">
        <f t="shared" si="0"/>
        <v>2.2410791269206842</v>
      </c>
      <c r="F64" s="206">
        <f t="shared" si="1"/>
        <v>2.1307402079598137</v>
      </c>
      <c r="G64" s="206">
        <f t="shared" si="2"/>
        <v>0.93665890582726474</v>
      </c>
      <c r="H64" s="206">
        <f t="shared" si="3"/>
        <v>0.77287656961763174</v>
      </c>
      <c r="I64" s="206"/>
      <c r="J64" s="206">
        <f t="shared" si="4"/>
        <v>1.6577558579080842</v>
      </c>
      <c r="K64" s="206">
        <f t="shared" si="5"/>
        <v>2.4094638698511006</v>
      </c>
      <c r="N64" s="205">
        <v>34700</v>
      </c>
      <c r="O64" s="206">
        <f t="shared" si="6"/>
        <v>0.93984472432896726</v>
      </c>
      <c r="P64" s="206">
        <f t="shared" si="13"/>
        <v>1.3012344025917169</v>
      </c>
      <c r="Q64" s="206">
        <f t="shared" si="7"/>
        <v>0.80711786692123522</v>
      </c>
      <c r="R64" s="206">
        <f t="shared" si="14"/>
        <v>1.3236223410385786</v>
      </c>
      <c r="S64" s="206">
        <f t="shared" si="8"/>
        <v>0.49641259581780939</v>
      </c>
      <c r="T64" s="206">
        <f t="shared" si="15"/>
        <v>0.44024631000945535</v>
      </c>
      <c r="U64" s="206">
        <f t="shared" si="9"/>
        <v>0.3366927666017791</v>
      </c>
      <c r="V64" s="206">
        <f t="shared" si="16"/>
        <v>0.43618380301585263</v>
      </c>
      <c r="W64" s="206">
        <f t="shared" si="10"/>
        <v>0.88323832490166432</v>
      </c>
      <c r="X64" s="206">
        <f t="shared" si="17"/>
        <v>-0.88323832490166432</v>
      </c>
      <c r="Y64" s="206">
        <f t="shared" si="11"/>
        <v>0.54448956083354549</v>
      </c>
      <c r="Z64" s="206">
        <f t="shared" si="18"/>
        <v>1.1132662970745386</v>
      </c>
      <c r="AA64" s="206">
        <f t="shared" si="12"/>
        <v>0.85309052737839708</v>
      </c>
      <c r="AB64" s="206">
        <f t="shared" si="19"/>
        <v>1.5563733424727035</v>
      </c>
    </row>
    <row r="65" spans="4:28">
      <c r="D65" s="205">
        <v>35065</v>
      </c>
      <c r="E65" s="206">
        <f t="shared" si="0"/>
        <v>2.2227993766396907</v>
      </c>
      <c r="F65" s="206">
        <f t="shared" si="1"/>
        <v>2.1371553180566574</v>
      </c>
      <c r="G65" s="206">
        <f t="shared" si="2"/>
        <v>0.94843060080606512</v>
      </c>
      <c r="H65" s="206">
        <f t="shared" si="3"/>
        <v>0.78948706578650885</v>
      </c>
      <c r="I65" s="206"/>
      <c r="J65" s="206">
        <f t="shared" si="4"/>
        <v>1.5868377471018598</v>
      </c>
      <c r="K65" s="206">
        <f t="shared" si="5"/>
        <v>2.4500081796926279</v>
      </c>
      <c r="N65" s="205">
        <v>35065</v>
      </c>
      <c r="O65" s="206">
        <f t="shared" si="6"/>
        <v>0.9223519702934585</v>
      </c>
      <c r="P65" s="206">
        <f t="shared" si="13"/>
        <v>1.3004474063462323</v>
      </c>
      <c r="Q65" s="206">
        <f t="shared" si="7"/>
        <v>0.81421986865915086</v>
      </c>
      <c r="R65" s="206">
        <f t="shared" si="14"/>
        <v>1.3229354493975065</v>
      </c>
      <c r="S65" s="206">
        <f t="shared" si="8"/>
        <v>0.48192645722561289</v>
      </c>
      <c r="T65" s="206">
        <f t="shared" si="15"/>
        <v>0.46650414358045222</v>
      </c>
      <c r="U65" s="206">
        <f t="shared" si="9"/>
        <v>0.34676433790361705</v>
      </c>
      <c r="V65" s="206">
        <f t="shared" si="16"/>
        <v>0.4427227278828918</v>
      </c>
      <c r="W65" s="206" t="e">
        <f t="shared" si="10"/>
        <v>#VALUE!</v>
      </c>
      <c r="X65" s="206" t="e">
        <f t="shared" si="17"/>
        <v>#VALUE!</v>
      </c>
      <c r="Y65" s="206">
        <f t="shared" si="11"/>
        <v>0.50048037176993143</v>
      </c>
      <c r="Z65" s="206">
        <f t="shared" si="18"/>
        <v>1.0863573753319282</v>
      </c>
      <c r="AA65" s="206">
        <f t="shared" si="12"/>
        <v>0.81384748519428318</v>
      </c>
      <c r="AB65" s="206">
        <f t="shared" si="19"/>
        <v>1.6361606944983447</v>
      </c>
    </row>
    <row r="66" spans="4:28">
      <c r="D66" s="205">
        <v>35431</v>
      </c>
      <c r="E66" s="206">
        <f t="shared" si="0"/>
        <v>2.146989240459749</v>
      </c>
      <c r="F66" s="206">
        <f t="shared" si="1"/>
        <v>2.1787971153946502</v>
      </c>
      <c r="G66" s="206">
        <f t="shared" si="2"/>
        <v>0.98994449358818726</v>
      </c>
      <c r="H66" s="206">
        <f t="shared" si="3"/>
        <v>0.77963679471319147</v>
      </c>
      <c r="I66" s="206"/>
      <c r="J66" s="206">
        <f t="shared" si="4"/>
        <v>1.5445021775862064</v>
      </c>
      <c r="K66" s="206">
        <f t="shared" si="5"/>
        <v>2.4798309430191656</v>
      </c>
      <c r="N66" s="205">
        <v>35431</v>
      </c>
      <c r="O66" s="206">
        <f t="shared" si="6"/>
        <v>0.83380294304193692</v>
      </c>
      <c r="P66" s="206">
        <f t="shared" si="13"/>
        <v>1.3131862974178121</v>
      </c>
      <c r="Q66" s="206">
        <f t="shared" si="7"/>
        <v>0.78289758276266341</v>
      </c>
      <c r="R66" s="206">
        <f t="shared" si="14"/>
        <v>1.3958995326319867</v>
      </c>
      <c r="S66" s="206" t="e">
        <f t="shared" si="8"/>
        <v>#VALUE!</v>
      </c>
      <c r="T66" s="206" t="e">
        <f t="shared" si="15"/>
        <v>#VALUE!</v>
      </c>
      <c r="U66" s="206">
        <f t="shared" si="9"/>
        <v>0.34015234817547435</v>
      </c>
      <c r="V66" s="206">
        <f t="shared" si="16"/>
        <v>0.43948444653771712</v>
      </c>
      <c r="W66" s="206">
        <f t="shared" si="10"/>
        <v>0.85609256379880228</v>
      </c>
      <c r="X66" s="206">
        <f t="shared" si="17"/>
        <v>-0.85609256379880228</v>
      </c>
      <c r="Y66" s="206">
        <f t="shared" si="11"/>
        <v>0.47412254047083224</v>
      </c>
      <c r="Z66" s="206">
        <f t="shared" si="18"/>
        <v>1.0703796371153742</v>
      </c>
      <c r="AA66" s="206">
        <f t="shared" si="12"/>
        <v>0.78175652116778105</v>
      </c>
      <c r="AB66" s="206">
        <f t="shared" si="19"/>
        <v>1.6980744218513846</v>
      </c>
    </row>
    <row r="67" spans="4:28">
      <c r="D67" s="205">
        <v>35796</v>
      </c>
      <c r="E67" s="206">
        <f t="shared" si="0"/>
        <v>2.0947576533441681</v>
      </c>
      <c r="F67" s="206">
        <f t="shared" si="1"/>
        <v>2.2123014122393214</v>
      </c>
      <c r="G67" s="206">
        <f t="shared" si="2"/>
        <v>1.007838387293889</v>
      </c>
      <c r="H67" s="206">
        <f t="shared" si="3"/>
        <v>0.85102135400888845</v>
      </c>
      <c r="I67" s="206"/>
      <c r="J67" s="206">
        <f t="shared" si="4"/>
        <v>1.559110348803554</v>
      </c>
      <c r="K67" s="206">
        <f t="shared" si="5"/>
        <v>2.5040117177824044</v>
      </c>
      <c r="N67" s="205">
        <v>35796</v>
      </c>
      <c r="O67" s="206">
        <f t="shared" si="6"/>
        <v>0.7820390504878455</v>
      </c>
      <c r="P67" s="206">
        <f t="shared" si="13"/>
        <v>1.3127186028563225</v>
      </c>
      <c r="Q67" s="206">
        <f t="shared" si="7"/>
        <v>0.76977775994474362</v>
      </c>
      <c r="R67" s="206">
        <f t="shared" si="14"/>
        <v>1.4425236522945779</v>
      </c>
      <c r="S67" s="206" t="e">
        <f t="shared" si="8"/>
        <v>#VALUE!</v>
      </c>
      <c r="T67" s="206" t="e">
        <f t="shared" si="15"/>
        <v>#VALUE!</v>
      </c>
      <c r="U67" s="206">
        <f t="shared" si="9"/>
        <v>0.32942207126760664</v>
      </c>
      <c r="V67" s="206">
        <f t="shared" si="16"/>
        <v>0.52159928274128187</v>
      </c>
      <c r="W67" s="206" t="e">
        <f t="shared" si="10"/>
        <v>#VALUE!</v>
      </c>
      <c r="X67" s="206" t="e">
        <f t="shared" si="17"/>
        <v>#VALUE!</v>
      </c>
      <c r="Y67" s="206">
        <f t="shared" si="11"/>
        <v>0.47783117254188079</v>
      </c>
      <c r="Z67" s="206">
        <f t="shared" si="18"/>
        <v>1.0812791762616731</v>
      </c>
      <c r="AA67" s="206">
        <f t="shared" si="12"/>
        <v>0.75942170955189836</v>
      </c>
      <c r="AB67" s="206">
        <f t="shared" si="19"/>
        <v>1.7445900082305061</v>
      </c>
    </row>
    <row r="68" spans="4:28">
      <c r="D68" s="205">
        <v>36161</v>
      </c>
      <c r="E68" s="206">
        <f t="shared" si="0"/>
        <v>2.107667405835242</v>
      </c>
      <c r="F68" s="206">
        <f t="shared" si="1"/>
        <v>2.3338277470543107</v>
      </c>
      <c r="G68" s="206">
        <f t="shared" si="2"/>
        <v>0.98336773022089874</v>
      </c>
      <c r="H68" s="206">
        <f t="shared" si="3"/>
        <v>0.84052224236268991</v>
      </c>
      <c r="I68" s="206"/>
      <c r="J68" s="206">
        <f t="shared" si="4"/>
        <v>1.6417113574657631</v>
      </c>
      <c r="K68" s="206">
        <f t="shared" si="5"/>
        <v>2.5496479341656664</v>
      </c>
      <c r="N68" s="205">
        <v>36161</v>
      </c>
      <c r="O68" s="206">
        <f t="shared" si="6"/>
        <v>0.77861086571163141</v>
      </c>
      <c r="P68" s="206">
        <f t="shared" si="13"/>
        <v>1.3290565401236107</v>
      </c>
      <c r="Q68" s="206">
        <f t="shared" si="7"/>
        <v>0.74870031792514502</v>
      </c>
      <c r="R68" s="206">
        <f t="shared" si="14"/>
        <v>1.5851274291291657</v>
      </c>
      <c r="S68" s="206" t="e">
        <f t="shared" si="8"/>
        <v>#VALUE!</v>
      </c>
      <c r="T68" s="206" t="e">
        <f t="shared" si="15"/>
        <v>#VALUE!</v>
      </c>
      <c r="U68" s="206">
        <f t="shared" si="9"/>
        <v>0.3430545526370673</v>
      </c>
      <c r="V68" s="206">
        <f t="shared" si="16"/>
        <v>0.49746768972562261</v>
      </c>
      <c r="W68" s="206">
        <f t="shared" si="10"/>
        <v>0.8939632981664839</v>
      </c>
      <c r="X68" s="206">
        <f t="shared" si="17"/>
        <v>-0.8939632981664839</v>
      </c>
      <c r="Y68" s="206">
        <f t="shared" si="11"/>
        <v>0.47941668029975815</v>
      </c>
      <c r="Z68" s="206">
        <f t="shared" si="18"/>
        <v>1.162294677166005</v>
      </c>
      <c r="AA68" s="206">
        <f t="shared" si="12"/>
        <v>0.72322123661244708</v>
      </c>
      <c r="AB68" s="206">
        <f t="shared" si="19"/>
        <v>1.8264266975532193</v>
      </c>
    </row>
    <row r="69" spans="4:28">
      <c r="D69" s="205">
        <v>36526</v>
      </c>
      <c r="E69" s="206">
        <f t="shared" si="0"/>
        <v>2.0934609951946523</v>
      </c>
      <c r="F69" s="206">
        <f t="shared" si="1"/>
        <v>2.3916597333891407</v>
      </c>
      <c r="G69" s="206">
        <f t="shared" si="2"/>
        <v>1.0054578424276994</v>
      </c>
      <c r="H69" s="206">
        <f t="shared" si="3"/>
        <v>0.88494982403080191</v>
      </c>
      <c r="I69" s="206"/>
      <c r="J69" s="206">
        <f t="shared" si="4"/>
        <v>1.6264879324677901</v>
      </c>
      <c r="K69" s="206">
        <f t="shared" si="5"/>
        <v>2.6287931900221286</v>
      </c>
      <c r="N69" s="205">
        <v>36526</v>
      </c>
      <c r="O69" s="206">
        <f t="shared" si="6"/>
        <v>0.80937339146674114</v>
      </c>
      <c r="P69" s="206">
        <f t="shared" si="13"/>
        <v>1.2840876037279112</v>
      </c>
      <c r="Q69" s="206">
        <f t="shared" si="7"/>
        <v>0.75093079703035581</v>
      </c>
      <c r="R69" s="206">
        <f t="shared" si="14"/>
        <v>1.6407289363587849</v>
      </c>
      <c r="S69" s="206" t="e">
        <f t="shared" si="8"/>
        <v>#VALUE!</v>
      </c>
      <c r="T69" s="206" t="e">
        <f t="shared" si="15"/>
        <v>#VALUE!</v>
      </c>
      <c r="U69" s="206">
        <f t="shared" si="9"/>
        <v>0.34197791084883572</v>
      </c>
      <c r="V69" s="206">
        <f t="shared" si="16"/>
        <v>0.54297191318196614</v>
      </c>
      <c r="W69" s="206" t="e">
        <f t="shared" si="10"/>
        <v>#VALUE!</v>
      </c>
      <c r="X69" s="206" t="e">
        <f t="shared" si="17"/>
        <v>#VALUE!</v>
      </c>
      <c r="Y69" s="206">
        <f t="shared" si="11"/>
        <v>0.4916733838923032</v>
      </c>
      <c r="Z69" s="206">
        <f t="shared" si="18"/>
        <v>1.1348145485754868</v>
      </c>
      <c r="AA69" s="206">
        <f t="shared" si="12"/>
        <v>0.6897542548843083</v>
      </c>
      <c r="AB69" s="206">
        <f t="shared" si="19"/>
        <v>1.9390389351378203</v>
      </c>
    </row>
    <row r="70" spans="4:28">
      <c r="D70" s="205">
        <v>36892</v>
      </c>
      <c r="E70" s="206">
        <f t="shared" si="0"/>
        <v>2.1380425311999498</v>
      </c>
      <c r="F70" s="206">
        <f t="shared" si="1"/>
        <v>2.385576996337877</v>
      </c>
      <c r="G70" s="206">
        <f t="shared" si="2"/>
        <v>1.044907400870507</v>
      </c>
      <c r="H70" s="206">
        <f t="shared" si="3"/>
        <v>0.89019407540815665</v>
      </c>
      <c r="I70" s="206"/>
      <c r="J70" s="206">
        <f t="shared" si="4"/>
        <v>1.6190281317008086</v>
      </c>
      <c r="K70" s="206">
        <f t="shared" si="5"/>
        <v>2.6482962990395773</v>
      </c>
      <c r="N70" s="205">
        <v>36892</v>
      </c>
      <c r="O70" s="206">
        <f t="shared" si="6"/>
        <v>0.78940340056809344</v>
      </c>
      <c r="P70" s="206">
        <f t="shared" si="13"/>
        <v>1.3486391306318564</v>
      </c>
      <c r="Q70" s="206">
        <f t="shared" si="7"/>
        <v>0.75012960518593474</v>
      </c>
      <c r="R70" s="206">
        <f t="shared" si="14"/>
        <v>1.6354473911519423</v>
      </c>
      <c r="S70" s="206" t="e">
        <f t="shared" si="8"/>
        <v>#VALUE!</v>
      </c>
      <c r="T70" s="206" t="e">
        <f t="shared" si="15"/>
        <v>#VALUE!</v>
      </c>
      <c r="U70" s="206">
        <f t="shared" si="9"/>
        <v>0.35488943381917637</v>
      </c>
      <c r="V70" s="206">
        <f t="shared" si="16"/>
        <v>0.53530464158898028</v>
      </c>
      <c r="W70" s="206">
        <f t="shared" si="10"/>
        <v>0.87118187507194433</v>
      </c>
      <c r="X70" s="206">
        <f t="shared" si="17"/>
        <v>-0.87118187507194433</v>
      </c>
      <c r="Y70" s="206">
        <f t="shared" si="11"/>
        <v>0.46730999746937946</v>
      </c>
      <c r="Z70" s="206">
        <f t="shared" si="18"/>
        <v>1.1517181342314291</v>
      </c>
      <c r="AA70" s="206">
        <f t="shared" si="12"/>
        <v>0.73600746552717922</v>
      </c>
      <c r="AB70" s="206">
        <f t="shared" si="19"/>
        <v>1.912288833512398</v>
      </c>
    </row>
    <row r="71" spans="4:28">
      <c r="D71" s="205">
        <v>37257</v>
      </c>
      <c r="E71" s="206">
        <f t="shared" si="0"/>
        <v>2.1744945256846955</v>
      </c>
      <c r="F71" s="206">
        <f t="shared" si="1"/>
        <v>2.4154253673869444</v>
      </c>
      <c r="G71" s="206">
        <f t="shared" si="2"/>
        <v>1.0848241309282083</v>
      </c>
      <c r="H71" s="206">
        <f t="shared" si="3"/>
        <v>0.96004977274826087</v>
      </c>
      <c r="I71" s="206"/>
      <c r="J71" s="206">
        <f t="shared" si="4"/>
        <v>1.6254028247527381</v>
      </c>
      <c r="K71" s="206">
        <f t="shared" si="5"/>
        <v>2.5592566049810146</v>
      </c>
      <c r="N71" s="205">
        <v>37257</v>
      </c>
      <c r="O71" s="206">
        <f t="shared" si="6"/>
        <v>0.8329879237292781</v>
      </c>
      <c r="P71" s="206">
        <f t="shared" si="13"/>
        <v>1.3415066019554174</v>
      </c>
      <c r="Q71" s="206">
        <f t="shared" si="7"/>
        <v>0.76424544103161374</v>
      </c>
      <c r="R71" s="206">
        <f t="shared" si="14"/>
        <v>1.6511799263553306</v>
      </c>
      <c r="S71" s="206" t="e">
        <f t="shared" si="8"/>
        <v>#VALUE!</v>
      </c>
      <c r="T71" s="206" t="e">
        <f t="shared" si="15"/>
        <v>#VALUE!</v>
      </c>
      <c r="U71" s="206">
        <f t="shared" si="9"/>
        <v>0.37535486226040138</v>
      </c>
      <c r="V71" s="206">
        <f t="shared" si="16"/>
        <v>0.58469491048785949</v>
      </c>
      <c r="W71" s="206" t="e">
        <f t="shared" si="10"/>
        <v>#VALUE!</v>
      </c>
      <c r="X71" s="206" t="e">
        <f t="shared" si="17"/>
        <v>#VALUE!</v>
      </c>
      <c r="Y71" s="206">
        <f t="shared" si="11"/>
        <v>0.46948489971953228</v>
      </c>
      <c r="Z71" s="206">
        <f t="shared" si="18"/>
        <v>1.1559179250332059</v>
      </c>
      <c r="AA71" s="206">
        <f t="shared" si="12"/>
        <v>0.76284574864494892</v>
      </c>
      <c r="AB71" s="206">
        <f t="shared" si="19"/>
        <v>1.7964108563360657</v>
      </c>
    </row>
    <row r="72" spans="4:28">
      <c r="D72" s="205">
        <v>37622</v>
      </c>
      <c r="E72" s="206">
        <f t="shared" si="0"/>
        <v>2.1199371965200107</v>
      </c>
      <c r="F72" s="206">
        <f t="shared" si="1"/>
        <v>2.4566006730425549</v>
      </c>
      <c r="G72" s="206">
        <f t="shared" si="2"/>
        <v>1.0619758519784608</v>
      </c>
      <c r="H72" s="206">
        <f t="shared" si="3"/>
        <v>1.0221931970213214</v>
      </c>
      <c r="I72" s="206">
        <f t="shared" ref="I72:I86" si="20">AA32/AZ30*100</f>
        <v>3.6097705037634307</v>
      </c>
      <c r="J72" s="206">
        <f t="shared" si="4"/>
        <v>1.5894993682386542</v>
      </c>
      <c r="K72" s="206">
        <f t="shared" si="5"/>
        <v>2.5645460908798077</v>
      </c>
      <c r="N72" s="205">
        <v>37622</v>
      </c>
      <c r="O72" s="206">
        <f t="shared" si="6"/>
        <v>0.82708351173140027</v>
      </c>
      <c r="P72" s="206">
        <f t="shared" si="13"/>
        <v>1.2928536847886103</v>
      </c>
      <c r="Q72" s="206">
        <f t="shared" si="7"/>
        <v>0.76556249489995154</v>
      </c>
      <c r="R72" s="206">
        <f t="shared" si="14"/>
        <v>1.6910381781426034</v>
      </c>
      <c r="S72" s="206" t="e">
        <f t="shared" si="8"/>
        <v>#VALUE!</v>
      </c>
      <c r="T72" s="206" t="e">
        <f t="shared" si="15"/>
        <v>#VALUE!</v>
      </c>
      <c r="U72" s="206">
        <f t="shared" si="9"/>
        <v>0.40957356636656422</v>
      </c>
      <c r="V72" s="206">
        <f t="shared" si="16"/>
        <v>0.61261963065475711</v>
      </c>
      <c r="W72" s="206">
        <f t="shared" si="10"/>
        <v>0.8776277949280048</v>
      </c>
      <c r="X72" s="206">
        <f t="shared" si="17"/>
        <v>2.732142708835426</v>
      </c>
      <c r="Y72" s="206">
        <f t="shared" si="11"/>
        <v>0.50464633937550674</v>
      </c>
      <c r="Z72" s="206">
        <f t="shared" si="18"/>
        <v>1.0848530288631475</v>
      </c>
      <c r="AA72" s="206">
        <f t="shared" si="12"/>
        <v>0.78854128120988654</v>
      </c>
      <c r="AB72" s="206">
        <f t="shared" si="19"/>
        <v>1.7760048096699212</v>
      </c>
    </row>
    <row r="73" spans="4:28">
      <c r="D73" s="205">
        <v>37987</v>
      </c>
      <c r="E73" s="206">
        <f t="shared" si="0"/>
        <v>2.0946128230291592</v>
      </c>
      <c r="F73" s="206">
        <f t="shared" si="1"/>
        <v>2.420788151909615</v>
      </c>
      <c r="G73" s="206">
        <f t="shared" si="2"/>
        <v>1.053120204001514</v>
      </c>
      <c r="H73" s="206">
        <f t="shared" si="3"/>
        <v>1.0384900394430985</v>
      </c>
      <c r="I73" s="206">
        <f t="shared" si="20"/>
        <v>3.3873698809467312</v>
      </c>
      <c r="J73" s="206">
        <f t="shared" si="4"/>
        <v>1.5422964211012451</v>
      </c>
      <c r="K73" s="206">
        <f t="shared" si="5"/>
        <v>2.502429645673522</v>
      </c>
      <c r="N73" s="205">
        <v>37987</v>
      </c>
      <c r="O73" s="206">
        <f t="shared" si="6"/>
        <v>0.81113375227159101</v>
      </c>
      <c r="P73" s="206">
        <f t="shared" si="13"/>
        <v>1.2834790707575681</v>
      </c>
      <c r="Q73" s="206">
        <f t="shared" si="7"/>
        <v>0.73893473619169037</v>
      </c>
      <c r="R73" s="206">
        <f t="shared" si="14"/>
        <v>1.6818534157179248</v>
      </c>
      <c r="S73" s="206" t="e">
        <f t="shared" si="8"/>
        <v>#VALUE!</v>
      </c>
      <c r="T73" s="206" t="e">
        <f t="shared" si="15"/>
        <v>#VALUE!</v>
      </c>
      <c r="U73" s="206">
        <f t="shared" si="9"/>
        <v>0.42587951263919649</v>
      </c>
      <c r="V73" s="206">
        <f t="shared" si="16"/>
        <v>0.61261052680390193</v>
      </c>
      <c r="W73" s="206" t="e">
        <f t="shared" si="10"/>
        <v>#VALUE!</v>
      </c>
      <c r="X73" s="206" t="e">
        <f t="shared" si="17"/>
        <v>#VALUE!</v>
      </c>
      <c r="Y73" s="206">
        <f t="shared" si="11"/>
        <v>0.50767258145469552</v>
      </c>
      <c r="Z73" s="206">
        <f t="shared" si="18"/>
        <v>1.0346238396465495</v>
      </c>
      <c r="AA73" s="206">
        <f t="shared" si="12"/>
        <v>0.78977511442122272</v>
      </c>
      <c r="AB73" s="206">
        <f t="shared" si="19"/>
        <v>1.7126545312522992</v>
      </c>
    </row>
    <row r="74" spans="4:28">
      <c r="D74" s="205">
        <v>38353</v>
      </c>
      <c r="E74" s="206">
        <f t="shared" si="0"/>
        <v>2.0515058118767868</v>
      </c>
      <c r="F74" s="206">
        <f t="shared" si="1"/>
        <v>2.422530619700944</v>
      </c>
      <c r="G74" s="206">
        <f t="shared" si="2"/>
        <v>1.047092223409865</v>
      </c>
      <c r="H74" s="206">
        <f t="shared" si="3"/>
        <v>1.0957708786070757</v>
      </c>
      <c r="I74" s="206">
        <f t="shared" si="20"/>
        <v>3.3831235986903185</v>
      </c>
      <c r="J74" s="206">
        <f t="shared" si="4"/>
        <v>1.5611991369757479</v>
      </c>
      <c r="K74" s="206">
        <f t="shared" si="5"/>
        <v>2.5169681382860696</v>
      </c>
      <c r="N74" s="205">
        <v>38353</v>
      </c>
      <c r="O74" s="206">
        <f t="shared" si="6"/>
        <v>0.79257798156768655</v>
      </c>
      <c r="P74" s="206">
        <f t="shared" si="13"/>
        <v>1.2589278303091003</v>
      </c>
      <c r="Q74" s="206">
        <f t="shared" si="7"/>
        <v>0.68762732243715574</v>
      </c>
      <c r="R74" s="206">
        <f t="shared" si="14"/>
        <v>1.7349032972637883</v>
      </c>
      <c r="S74" s="206">
        <f t="shared" si="8"/>
        <v>0.53062797598251166</v>
      </c>
      <c r="T74" s="206">
        <f t="shared" si="15"/>
        <v>0.51646424742735331</v>
      </c>
      <c r="U74" s="206">
        <f t="shared" si="9"/>
        <v>0.47108503072025099</v>
      </c>
      <c r="V74" s="206">
        <f t="shared" si="16"/>
        <v>0.62468584788682469</v>
      </c>
      <c r="W74" s="206">
        <f t="shared" si="10"/>
        <v>0.82568263256596264</v>
      </c>
      <c r="X74" s="206">
        <f t="shared" si="17"/>
        <v>2.5574409661243558</v>
      </c>
      <c r="Y74" s="206">
        <f t="shared" si="11"/>
        <v>0.51095477813561119</v>
      </c>
      <c r="Z74" s="206">
        <f t="shared" si="18"/>
        <v>1.0502443588401367</v>
      </c>
      <c r="AA74" s="206">
        <f t="shared" si="12"/>
        <v>0.77507719130431485</v>
      </c>
      <c r="AB74" s="206">
        <f t="shared" si="19"/>
        <v>1.7418909469817547</v>
      </c>
    </row>
    <row r="75" spans="4:28">
      <c r="D75" s="205">
        <v>38718</v>
      </c>
      <c r="E75" s="206">
        <f t="shared" si="0"/>
        <v>2.0509380040084828</v>
      </c>
      <c r="F75" s="206">
        <f t="shared" si="1"/>
        <v>2.4560367823339195</v>
      </c>
      <c r="G75" s="206">
        <f t="shared" si="2"/>
        <v>1.0869608959797972</v>
      </c>
      <c r="H75" s="206">
        <f t="shared" si="3"/>
        <v>1.1721748577323261</v>
      </c>
      <c r="I75" s="206">
        <f t="shared" si="20"/>
        <v>3.4960887941871279</v>
      </c>
      <c r="J75" s="206">
        <f t="shared" si="4"/>
        <v>1.5828548085786716</v>
      </c>
      <c r="K75" s="206">
        <f t="shared" si="5"/>
        <v>2.5576402481517997</v>
      </c>
      <c r="N75" s="205">
        <v>38718</v>
      </c>
      <c r="O75" s="206">
        <f t="shared" si="6"/>
        <v>0.78983686847927292</v>
      </c>
      <c r="P75" s="206">
        <f t="shared" si="13"/>
        <v>1.2611011355292099</v>
      </c>
      <c r="Q75" s="206">
        <f t="shared" si="7"/>
        <v>0.67603467504507508</v>
      </c>
      <c r="R75" s="206">
        <f t="shared" si="14"/>
        <v>1.7800021072888446</v>
      </c>
      <c r="S75" s="206">
        <f t="shared" si="8"/>
        <v>0.51058673542969979</v>
      </c>
      <c r="T75" s="206">
        <f t="shared" si="15"/>
        <v>0.57637416055009738</v>
      </c>
      <c r="U75" s="206">
        <f t="shared" si="9"/>
        <v>0.49803353439296305</v>
      </c>
      <c r="V75" s="206">
        <f t="shared" si="16"/>
        <v>0.67414132333936305</v>
      </c>
      <c r="W75" s="206" t="e">
        <f t="shared" si="10"/>
        <v>#VALUE!</v>
      </c>
      <c r="X75" s="206" t="e">
        <f t="shared" si="17"/>
        <v>#VALUE!</v>
      </c>
      <c r="Y75" s="206">
        <f t="shared" si="11"/>
        <v>0.50443344576274751</v>
      </c>
      <c r="Z75" s="206">
        <f t="shared" si="18"/>
        <v>1.078421362815924</v>
      </c>
      <c r="AA75" s="206">
        <f t="shared" si="12"/>
        <v>0.76369153692360903</v>
      </c>
      <c r="AB75" s="206">
        <f t="shared" si="19"/>
        <v>1.7939487112281907</v>
      </c>
    </row>
    <row r="76" spans="4:28">
      <c r="D76" s="205">
        <v>39083</v>
      </c>
      <c r="E76" s="206">
        <f t="shared" si="0"/>
        <v>2.0245129965972648</v>
      </c>
      <c r="F76" s="206">
        <f t="shared" si="1"/>
        <v>2.4463332471423764</v>
      </c>
      <c r="G76" s="206">
        <f t="shared" si="2"/>
        <v>1.1327011026048028</v>
      </c>
      <c r="H76" s="206">
        <f t="shared" si="3"/>
        <v>1.2344822655290597</v>
      </c>
      <c r="I76" s="206">
        <f t="shared" si="20"/>
        <v>3.2527281364603824</v>
      </c>
      <c r="J76" s="206">
        <f t="shared" si="4"/>
        <v>1.6216527886703986</v>
      </c>
      <c r="K76" s="206">
        <f t="shared" si="5"/>
        <v>2.6316058956383186</v>
      </c>
      <c r="N76" s="205">
        <v>39083</v>
      </c>
      <c r="O76" s="206">
        <f t="shared" si="6"/>
        <v>0.7723163695796067</v>
      </c>
      <c r="P76" s="206">
        <f t="shared" si="13"/>
        <v>1.2521966270176581</v>
      </c>
      <c r="Q76" s="206">
        <f t="shared" si="7"/>
        <v>0.67305022221791466</v>
      </c>
      <c r="R76" s="206">
        <f t="shared" si="14"/>
        <v>1.7732830249244618</v>
      </c>
      <c r="S76" s="206">
        <f t="shared" si="8"/>
        <v>0.50142560848029372</v>
      </c>
      <c r="T76" s="206">
        <f t="shared" si="15"/>
        <v>0.63127549412450912</v>
      </c>
      <c r="U76" s="206">
        <f t="shared" si="9"/>
        <v>0.53891506878742224</v>
      </c>
      <c r="V76" s="206">
        <f t="shared" si="16"/>
        <v>0.69556719674163747</v>
      </c>
      <c r="W76" s="206">
        <f t="shared" si="10"/>
        <v>0.80130688113945936</v>
      </c>
      <c r="X76" s="206">
        <f t="shared" si="17"/>
        <v>2.4514212553209229</v>
      </c>
      <c r="Y76" s="206">
        <f t="shared" si="11"/>
        <v>0.50144466526926001</v>
      </c>
      <c r="Z76" s="206">
        <f t="shared" si="18"/>
        <v>1.1202081234011385</v>
      </c>
      <c r="AA76" s="206">
        <f t="shared" si="12"/>
        <v>0.76758977627096159</v>
      </c>
      <c r="AB76" s="206">
        <f t="shared" si="19"/>
        <v>1.864016119367357</v>
      </c>
    </row>
    <row r="77" spans="4:28">
      <c r="D77" s="205">
        <v>39448</v>
      </c>
      <c r="E77" s="206">
        <f t="shared" si="0"/>
        <v>2.0611691785591635</v>
      </c>
      <c r="F77" s="206">
        <f t="shared" si="1"/>
        <v>2.5971230457026855</v>
      </c>
      <c r="G77" s="206">
        <f t="shared" si="2"/>
        <v>1.1636669988625796</v>
      </c>
      <c r="H77" s="206">
        <f t="shared" si="3"/>
        <v>1.3170635986744244</v>
      </c>
      <c r="I77" s="206">
        <f t="shared" si="20"/>
        <v>3.4910416580297627</v>
      </c>
      <c r="J77" s="206">
        <f t="shared" si="4"/>
        <v>1.6230710287637946</v>
      </c>
      <c r="K77" s="206">
        <f t="shared" si="5"/>
        <v>2.7679079063123906</v>
      </c>
      <c r="N77" s="205">
        <v>39448</v>
      </c>
      <c r="O77" s="206">
        <f t="shared" si="6"/>
        <v>0.80220501016918777</v>
      </c>
      <c r="P77" s="206">
        <f t="shared" si="13"/>
        <v>1.2589641683899757</v>
      </c>
      <c r="Q77" s="206">
        <f t="shared" si="7"/>
        <v>0.73766009704965863</v>
      </c>
      <c r="R77" s="206">
        <f t="shared" si="14"/>
        <v>1.859462948653027</v>
      </c>
      <c r="S77" s="206">
        <f t="shared" si="8"/>
        <v>0.4887538403861319</v>
      </c>
      <c r="T77" s="206">
        <f t="shared" si="15"/>
        <v>0.67491315847644773</v>
      </c>
      <c r="U77" s="206">
        <f t="shared" si="9"/>
        <v>0.60017818582203786</v>
      </c>
      <c r="V77" s="206">
        <f t="shared" si="16"/>
        <v>0.71688541285238649</v>
      </c>
      <c r="W77" s="206" t="e">
        <f t="shared" si="10"/>
        <v>#VALUE!</v>
      </c>
      <c r="X77" s="206" t="e">
        <f t="shared" si="17"/>
        <v>#VALUE!</v>
      </c>
      <c r="Y77" s="206">
        <f t="shared" si="11"/>
        <v>0.49769193802878742</v>
      </c>
      <c r="Z77" s="206">
        <f t="shared" si="18"/>
        <v>1.1253790907350072</v>
      </c>
      <c r="AA77" s="206">
        <f t="shared" si="12"/>
        <v>0.84114934736939373</v>
      </c>
      <c r="AB77" s="206">
        <f t="shared" si="19"/>
        <v>1.9267585589429967</v>
      </c>
    </row>
    <row r="78" spans="4:28">
      <c r="D78" s="205">
        <v>39814</v>
      </c>
      <c r="E78" s="206">
        <f t="shared" si="0"/>
        <v>2.2120651840573902</v>
      </c>
      <c r="F78" s="206">
        <f t="shared" si="1"/>
        <v>2.7264425445471931</v>
      </c>
      <c r="G78" s="206">
        <f t="shared" si="2"/>
        <v>1.221264227627785</v>
      </c>
      <c r="H78" s="206">
        <f t="shared" si="3"/>
        <v>1.3513413322255274</v>
      </c>
      <c r="I78" s="206">
        <f t="shared" si="20"/>
        <v>3.445980885965322</v>
      </c>
      <c r="J78" s="206">
        <f t="shared" si="4"/>
        <v>1.6824994466367562</v>
      </c>
      <c r="K78" s="206">
        <f t="shared" si="5"/>
        <v>2.8126992381672919</v>
      </c>
      <c r="N78" s="205">
        <v>39814</v>
      </c>
      <c r="O78" s="206">
        <f t="shared" si="6"/>
        <v>0.85630690332010406</v>
      </c>
      <c r="P78" s="206">
        <f t="shared" si="13"/>
        <v>1.3557582807372861</v>
      </c>
      <c r="Q78" s="206">
        <f t="shared" si="7"/>
        <v>0.81294405552195825</v>
      </c>
      <c r="R78" s="206">
        <f t="shared" si="14"/>
        <v>1.9134984890252349</v>
      </c>
      <c r="S78" s="206">
        <f t="shared" si="8"/>
        <v>0.51473150078090912</v>
      </c>
      <c r="T78" s="206">
        <f t="shared" si="15"/>
        <v>0.70653272684687585</v>
      </c>
      <c r="U78" s="206">
        <f t="shared" si="9"/>
        <v>0.63654282016092667</v>
      </c>
      <c r="V78" s="206">
        <f t="shared" si="16"/>
        <v>0.71479851206460077</v>
      </c>
      <c r="W78" s="206">
        <f t="shared" si="10"/>
        <v>0.93000953119263174</v>
      </c>
      <c r="X78" s="206">
        <f t="shared" si="17"/>
        <v>2.5159713547726903</v>
      </c>
      <c r="Y78" s="206">
        <f t="shared" si="11"/>
        <v>0.54771848938190837</v>
      </c>
      <c r="Z78" s="206">
        <f t="shared" si="18"/>
        <v>1.134780957254848</v>
      </c>
      <c r="AA78" s="206">
        <f t="shared" si="12"/>
        <v>0.91865613334673646</v>
      </c>
      <c r="AB78" s="206">
        <f t="shared" si="19"/>
        <v>1.8940431048205555</v>
      </c>
    </row>
    <row r="79" spans="4:28">
      <c r="D79" s="205">
        <v>40179</v>
      </c>
      <c r="E79" s="206">
        <f t="shared" si="0"/>
        <v>2.1785732205515727</v>
      </c>
      <c r="F79" s="206">
        <f t="shared" si="1"/>
        <v>2.7136658708998631</v>
      </c>
      <c r="G79" s="206">
        <f t="shared" si="2"/>
        <v>1.2231052039686665</v>
      </c>
      <c r="H79" s="206">
        <f t="shared" si="3"/>
        <v>1.3496144648750894</v>
      </c>
      <c r="I79" s="206">
        <f t="shared" si="20"/>
        <v>3.2126179491042635</v>
      </c>
      <c r="J79" s="206">
        <f t="shared" si="4"/>
        <v>1.6606339981640839</v>
      </c>
      <c r="K79" s="206">
        <f t="shared" si="5"/>
        <v>2.7354027320609613</v>
      </c>
      <c r="N79" s="205">
        <v>40179</v>
      </c>
      <c r="O79" s="206">
        <f t="shared" si="6"/>
        <v>0.8090365148245432</v>
      </c>
      <c r="P79" s="206">
        <f t="shared" si="13"/>
        <v>1.3695367057270293</v>
      </c>
      <c r="Q79" s="206">
        <f t="shared" si="7"/>
        <v>0.82401668419815211</v>
      </c>
      <c r="R79" s="206">
        <f t="shared" si="14"/>
        <v>1.8896491867017109</v>
      </c>
      <c r="S79" s="206">
        <f t="shared" si="8"/>
        <v>0.50837185578694633</v>
      </c>
      <c r="T79" s="206">
        <f t="shared" si="15"/>
        <v>0.71473334818172019</v>
      </c>
      <c r="U79" s="206">
        <f t="shared" si="9"/>
        <v>0.62947856741309827</v>
      </c>
      <c r="V79" s="206">
        <f t="shared" si="16"/>
        <v>0.72013589746199114</v>
      </c>
      <c r="W79" s="206"/>
      <c r="X79" s="206"/>
      <c r="Y79" s="206">
        <f t="shared" si="11"/>
        <v>0.53602621513992965</v>
      </c>
      <c r="Z79" s="206">
        <f t="shared" si="18"/>
        <v>1.1246077830241541</v>
      </c>
      <c r="AA79" s="206">
        <f t="shared" si="12"/>
        <v>0.89208601997911963</v>
      </c>
      <c r="AB79" s="206">
        <f t="shared" si="19"/>
        <v>1.8433167120818417</v>
      </c>
    </row>
    <row r="80" spans="4:28">
      <c r="D80" s="205">
        <v>40544</v>
      </c>
      <c r="E80" s="206">
        <f t="shared" si="0"/>
        <v>2.1916145166338854</v>
      </c>
      <c r="F80" s="206">
        <f t="shared" si="1"/>
        <v>2.7956240351458526</v>
      </c>
      <c r="G80" s="206">
        <f t="shared" si="2"/>
        <v>1.2098350298444789</v>
      </c>
      <c r="H80" s="206">
        <f t="shared" si="3"/>
        <v>1.32507897547816</v>
      </c>
      <c r="I80" s="206">
        <f t="shared" si="20"/>
        <v>3.245222843583826</v>
      </c>
      <c r="J80" s="206">
        <f t="shared" si="4"/>
        <v>1.6648789497111505</v>
      </c>
      <c r="K80" s="206">
        <f t="shared" si="5"/>
        <v>2.7652548323501502</v>
      </c>
      <c r="N80" s="205">
        <v>40544</v>
      </c>
      <c r="O80" s="206">
        <f t="shared" si="6"/>
        <v>0.77033278372383773</v>
      </c>
      <c r="P80" s="206">
        <f t="shared" si="13"/>
        <v>1.4212817329100478</v>
      </c>
      <c r="Q80" s="206">
        <f t="shared" si="7"/>
        <v>0.83553338349113093</v>
      </c>
      <c r="R80" s="206">
        <f t="shared" si="14"/>
        <v>1.9600906516547216</v>
      </c>
      <c r="S80" s="206">
        <f t="shared" si="8"/>
        <v>0.50697944192045075</v>
      </c>
      <c r="T80" s="206">
        <f t="shared" si="15"/>
        <v>0.70285558792402814</v>
      </c>
      <c r="U80" s="206">
        <f t="shared" si="9"/>
        <v>0.58933806614783446</v>
      </c>
      <c r="V80" s="206">
        <f t="shared" si="16"/>
        <v>0.73574090933032554</v>
      </c>
      <c r="W80" s="206">
        <f>AD40/AZ38*100</f>
        <v>0.8912760158453551</v>
      </c>
      <c r="X80" s="206">
        <f t="shared" si="17"/>
        <v>2.3539468277384707</v>
      </c>
      <c r="Y80" s="206">
        <f t="shared" si="11"/>
        <v>0.50699098819118715</v>
      </c>
      <c r="Z80" s="206">
        <f t="shared" si="18"/>
        <v>1.1578879615199633</v>
      </c>
      <c r="AA80" s="206">
        <f t="shared" si="12"/>
        <v>0.86461824388205433</v>
      </c>
      <c r="AB80" s="206">
        <f t="shared" si="19"/>
        <v>1.900636588468096</v>
      </c>
    </row>
    <row r="81" spans="4:28">
      <c r="D81" s="205">
        <v>40909</v>
      </c>
      <c r="E81" s="206">
        <f t="shared" si="0"/>
        <v>2.227065829516345</v>
      </c>
      <c r="F81" s="206">
        <f t="shared" si="1"/>
        <v>2.8681261952569042</v>
      </c>
      <c r="G81" s="206">
        <f t="shared" si="2"/>
        <v>1.2708699612152141</v>
      </c>
      <c r="H81" s="206">
        <f t="shared" si="3"/>
        <v>1.2878836059895216</v>
      </c>
      <c r="I81" s="206">
        <f t="shared" si="20"/>
        <v>3.2777237990163735</v>
      </c>
      <c r="J81" s="206">
        <f t="shared" si="4"/>
        <v>1.5938225562184458</v>
      </c>
      <c r="K81" s="206">
        <f t="shared" si="5"/>
        <v>2.6816621142579522</v>
      </c>
      <c r="N81" s="205">
        <v>40909</v>
      </c>
      <c r="O81" s="206">
        <f t="shared" si="6"/>
        <v>0.7873453092092062</v>
      </c>
      <c r="P81" s="206">
        <f t="shared" si="13"/>
        <v>1.4397205203071388</v>
      </c>
      <c r="Q81" s="206">
        <f t="shared" si="7"/>
        <v>0.83787891204790033</v>
      </c>
      <c r="R81" s="206">
        <f t="shared" si="14"/>
        <v>2.0302472832090039</v>
      </c>
      <c r="S81" s="206">
        <f t="shared" si="8"/>
        <v>0.5407047188121985</v>
      </c>
      <c r="T81" s="206">
        <f t="shared" si="15"/>
        <v>0.73016524240301561</v>
      </c>
      <c r="U81" s="206">
        <f t="shared" si="9"/>
        <v>0.55549760281087768</v>
      </c>
      <c r="V81" s="206">
        <f t="shared" si="16"/>
        <v>0.73238600317864389</v>
      </c>
      <c r="W81" s="206"/>
      <c r="X81" s="206"/>
      <c r="Y81" s="206">
        <f t="shared" si="11"/>
        <v>0.45701852933397424</v>
      </c>
      <c r="Z81" s="206">
        <f t="shared" si="18"/>
        <v>1.1368040268844717</v>
      </c>
      <c r="AA81" s="206">
        <f t="shared" si="12"/>
        <v>0.79474559545591217</v>
      </c>
      <c r="AB81" s="206">
        <f t="shared" si="19"/>
        <v>1.88691651880204</v>
      </c>
    </row>
    <row r="82" spans="4:28">
      <c r="D82" s="205">
        <v>41275</v>
      </c>
      <c r="E82" s="206">
        <f t="shared" si="0"/>
        <v>2.2370251113201345</v>
      </c>
      <c r="F82" s="206">
        <f t="shared" si="1"/>
        <v>2.8210451887581987</v>
      </c>
      <c r="G82" s="206">
        <f t="shared" si="2"/>
        <v>1.307684888741439</v>
      </c>
      <c r="H82" s="206">
        <f t="shared" si="3"/>
        <v>1.2685860381518501</v>
      </c>
      <c r="I82" s="206">
        <f t="shared" si="20"/>
        <v>3.3025175263545674</v>
      </c>
      <c r="J82" s="206">
        <f t="shared" si="4"/>
        <v>1.6393759836087318</v>
      </c>
      <c r="K82" s="206">
        <f t="shared" si="5"/>
        <v>2.7097112732940314</v>
      </c>
      <c r="N82" s="205">
        <v>41275</v>
      </c>
      <c r="O82" s="206">
        <f t="shared" si="6"/>
        <v>0.78963379487214347</v>
      </c>
      <c r="P82" s="206">
        <f t="shared" si="13"/>
        <v>1.447391316447991</v>
      </c>
      <c r="Q82" s="206">
        <f t="shared" si="7"/>
        <v>0.82080704116096925</v>
      </c>
      <c r="R82" s="206">
        <f t="shared" si="14"/>
        <v>2.0002381475972295</v>
      </c>
      <c r="S82" s="206">
        <f t="shared" si="8"/>
        <v>0.54192351667140115</v>
      </c>
      <c r="T82" s="206">
        <f t="shared" si="15"/>
        <v>0.7657613720700378</v>
      </c>
      <c r="U82" s="206">
        <f t="shared" si="9"/>
        <v>0.5280720662953996</v>
      </c>
      <c r="V82" s="206">
        <f t="shared" si="16"/>
        <v>0.74051397185645051</v>
      </c>
      <c r="W82" s="206">
        <f>AD42/AZ40*100</f>
        <v>0.93374597034803741</v>
      </c>
      <c r="X82" s="206">
        <f t="shared" si="17"/>
        <v>2.3687715560065299</v>
      </c>
      <c r="Y82" s="206">
        <f t="shared" si="11"/>
        <v>0.47744708579501599</v>
      </c>
      <c r="Z82" s="206">
        <f t="shared" si="18"/>
        <v>1.1619288978137159</v>
      </c>
      <c r="AA82" s="206">
        <f t="shared" si="12"/>
        <v>0.74610134797679084</v>
      </c>
      <c r="AB82" s="206">
        <f t="shared" si="19"/>
        <v>1.9636099253172405</v>
      </c>
    </row>
    <row r="83" spans="4:28">
      <c r="D83" s="205">
        <v>41640</v>
      </c>
      <c r="E83" s="206">
        <f t="shared" si="0"/>
        <v>2.2759166662968902</v>
      </c>
      <c r="F83" s="206">
        <f t="shared" si="1"/>
        <v>2.8669112028112296</v>
      </c>
      <c r="G83" s="206">
        <f t="shared" si="2"/>
        <v>1.3430083703120541</v>
      </c>
      <c r="H83" s="206">
        <f t="shared" si="3"/>
        <v>1.2353545134670896</v>
      </c>
      <c r="I83" s="206">
        <f t="shared" si="20"/>
        <v>3.1426124459491138</v>
      </c>
      <c r="J83" s="206">
        <f t="shared" si="4"/>
        <v>1.6591488698296926</v>
      </c>
      <c r="K83" s="206">
        <f t="shared" si="5"/>
        <v>2.7192037402741622</v>
      </c>
      <c r="N83" s="205">
        <v>41640</v>
      </c>
      <c r="O83" s="206">
        <f t="shared" si="6"/>
        <v>0.78174174444029099</v>
      </c>
      <c r="P83" s="206">
        <f t="shared" si="13"/>
        <v>1.4941749218565992</v>
      </c>
      <c r="Q83" s="206">
        <f t="shared" si="7"/>
        <v>0.82296927516623175</v>
      </c>
      <c r="R83" s="206">
        <f t="shared" si="14"/>
        <v>2.0439419276449979</v>
      </c>
      <c r="S83" s="206">
        <f t="shared" si="8"/>
        <v>0.53336273278640989</v>
      </c>
      <c r="T83" s="206">
        <f t="shared" si="15"/>
        <v>0.80964563752564422</v>
      </c>
      <c r="U83" s="206">
        <f t="shared" si="9"/>
        <v>0.51090832911218809</v>
      </c>
      <c r="V83" s="206">
        <f t="shared" si="16"/>
        <v>0.72444618435490149</v>
      </c>
      <c r="W83" s="206"/>
      <c r="X83" s="206"/>
      <c r="Y83" s="206">
        <f t="shared" si="11"/>
        <v>0.47059173105293056</v>
      </c>
      <c r="Z83" s="206">
        <f t="shared" si="18"/>
        <v>1.1885571387767619</v>
      </c>
      <c r="AA83" s="206">
        <f t="shared" si="12"/>
        <v>0.7054718935093186</v>
      </c>
      <c r="AB83" s="206">
        <f t="shared" si="19"/>
        <v>2.0137318467648435</v>
      </c>
    </row>
    <row r="84" spans="4:28">
      <c r="D84" s="205">
        <v>42005</v>
      </c>
      <c r="E84" s="206">
        <f t="shared" si="0"/>
        <v>2.2670307623444494</v>
      </c>
      <c r="F84" s="206">
        <f t="shared" si="1"/>
        <v>2.9119677064574594</v>
      </c>
      <c r="G84" s="206">
        <f t="shared" si="2"/>
        <v>1.3411534183980418</v>
      </c>
      <c r="H84" s="206">
        <f t="shared" si="3"/>
        <v>1.2183154303509718</v>
      </c>
      <c r="I84" s="206">
        <f t="shared" si="20"/>
        <v>3.2641818083186944</v>
      </c>
      <c r="J84" s="206">
        <f t="shared" si="4"/>
        <v>1.6681796390192345</v>
      </c>
      <c r="K84" s="206">
        <f t="shared" si="5"/>
        <v>2.717437449297897</v>
      </c>
      <c r="N84" s="205">
        <v>42005</v>
      </c>
      <c r="O84" s="206">
        <f t="shared" si="6"/>
        <v>0.78916565037582631</v>
      </c>
      <c r="P84" s="206">
        <f t="shared" si="13"/>
        <v>1.4778651119686232</v>
      </c>
      <c r="Q84" s="206">
        <f t="shared" si="7"/>
        <v>0.8121805788363039</v>
      </c>
      <c r="R84" s="206">
        <f t="shared" si="14"/>
        <v>2.0997871276211555</v>
      </c>
      <c r="S84" s="206">
        <f t="shared" si="8"/>
        <v>0.50936228364459524</v>
      </c>
      <c r="T84" s="206">
        <f t="shared" si="15"/>
        <v>0.83179113475344657</v>
      </c>
      <c r="U84" s="206">
        <f t="shared" si="9"/>
        <v>0.49862882731979485</v>
      </c>
      <c r="V84" s="206">
        <f t="shared" si="16"/>
        <v>0.71968660303117693</v>
      </c>
      <c r="W84" s="207">
        <v>0.93374597034803741</v>
      </c>
      <c r="X84" s="207">
        <v>2.3687715560065299</v>
      </c>
      <c r="Y84" s="206">
        <f t="shared" si="11"/>
        <v>0.46154761775784608</v>
      </c>
      <c r="Z84" s="206">
        <f t="shared" si="18"/>
        <v>1.2066320212613884</v>
      </c>
      <c r="AA84" s="206">
        <f t="shared" si="12"/>
        <v>0.68709566423730672</v>
      </c>
      <c r="AB84" s="206">
        <f t="shared" si="19"/>
        <v>2.0303417850605903</v>
      </c>
    </row>
    <row r="85" spans="4:28">
      <c r="D85" s="205">
        <v>42370</v>
      </c>
      <c r="E85" s="206">
        <f t="shared" si="0"/>
        <v>2.2480503065392039</v>
      </c>
      <c r="F85" s="206">
        <f t="shared" si="1"/>
        <v>2.91711546660567</v>
      </c>
      <c r="G85" s="206">
        <f t="shared" si="2"/>
        <v>1.3716669899241407</v>
      </c>
      <c r="H85" s="206">
        <f t="shared" si="3"/>
        <v>1.1852588016697247</v>
      </c>
      <c r="I85" s="206">
        <f t="shared" si="20"/>
        <v>3.269230429717993</v>
      </c>
      <c r="J85" s="206">
        <f t="shared" si="4"/>
        <v>1.6821120336572322</v>
      </c>
      <c r="K85" s="206">
        <f t="shared" si="5"/>
        <v>2.759655662573965</v>
      </c>
      <c r="N85" s="205">
        <v>42370</v>
      </c>
      <c r="O85" s="206" t="e">
        <f t="shared" si="6"/>
        <v>#VALUE!</v>
      </c>
      <c r="P85" s="206" t="e">
        <f t="shared" si="13"/>
        <v>#VALUE!</v>
      </c>
      <c r="Q85" s="206">
        <f t="shared" si="7"/>
        <v>0.83203287751847377</v>
      </c>
      <c r="R85" s="206">
        <f t="shared" si="14"/>
        <v>2.0850825890871962</v>
      </c>
      <c r="S85" s="206">
        <f t="shared" si="8"/>
        <v>0.48326674309013107</v>
      </c>
      <c r="T85" s="206">
        <f t="shared" si="15"/>
        <v>0.88840024683400964</v>
      </c>
      <c r="U85" s="206">
        <f t="shared" si="9"/>
        <v>0.47356333490367991</v>
      </c>
      <c r="V85" s="206">
        <f t="shared" si="16"/>
        <v>0.71169546676604489</v>
      </c>
      <c r="W85" s="206"/>
      <c r="X85" s="206"/>
      <c r="Y85" s="206">
        <f t="shared" si="11"/>
        <v>0.44177678893317129</v>
      </c>
      <c r="Z85" s="206">
        <f t="shared" si="18"/>
        <v>1.240335244724061</v>
      </c>
      <c r="AA85" s="206">
        <f t="shared" si="12"/>
        <v>0.65007628905033754</v>
      </c>
      <c r="AB85" s="206">
        <f t="shared" si="19"/>
        <v>2.1095793735236272</v>
      </c>
    </row>
    <row r="86" spans="4:28">
      <c r="D86" s="205">
        <v>42736</v>
      </c>
      <c r="E86" s="206">
        <f t="shared" si="0"/>
        <v>2.1886837748538355</v>
      </c>
      <c r="F86" s="206">
        <f t="shared" si="1"/>
        <v>3.0223336679628732</v>
      </c>
      <c r="G86" s="206">
        <f t="shared" si="2"/>
        <v>1.3539787978576618</v>
      </c>
      <c r="H86" s="206">
        <f t="shared" si="3"/>
        <v>1.2048161977977834</v>
      </c>
      <c r="I86" s="206">
        <f t="shared" si="20"/>
        <v>3.3270704407872449</v>
      </c>
      <c r="J86" s="206">
        <f t="shared" si="4"/>
        <v>1.6638133146403649</v>
      </c>
      <c r="K86" s="206">
        <f t="shared" si="5"/>
        <v>2.7879805740312635</v>
      </c>
      <c r="N86" s="205">
        <v>42736</v>
      </c>
      <c r="O86" s="206"/>
      <c r="P86" s="206"/>
      <c r="Q86" s="206"/>
      <c r="R86" s="206"/>
      <c r="S86" s="206"/>
      <c r="T86" s="206"/>
      <c r="U86" s="206"/>
      <c r="V86" s="206"/>
      <c r="W86" s="206"/>
      <c r="X86" s="206"/>
      <c r="Y86" s="206"/>
      <c r="Z86" s="206"/>
      <c r="AA86" s="206"/>
      <c r="AB86" s="206"/>
    </row>
    <row r="87" spans="4:28">
      <c r="D87" s="205">
        <v>43101</v>
      </c>
      <c r="E87" s="206"/>
      <c r="N87" s="205">
        <v>43101</v>
      </c>
      <c r="O87" s="206"/>
      <c r="P87" s="206"/>
      <c r="Q87" s="206"/>
      <c r="R87" s="206"/>
      <c r="S87" s="206"/>
      <c r="T87" s="206"/>
      <c r="U87" s="206"/>
      <c r="V87" s="206"/>
      <c r="W87" s="206"/>
      <c r="X87" s="206"/>
      <c r="Y87" s="206"/>
      <c r="Z87" s="206"/>
      <c r="AA87" s="206"/>
      <c r="AB87" s="206"/>
    </row>
    <row r="88" spans="4:28">
      <c r="D88" s="205"/>
    </row>
    <row r="91" spans="4:28">
      <c r="O91" s="1" t="s">
        <v>454</v>
      </c>
      <c r="P91" s="1" t="s">
        <v>455</v>
      </c>
    </row>
    <row r="92" spans="4:28">
      <c r="N92" s="304" t="s">
        <v>53</v>
      </c>
      <c r="O92" s="206">
        <f>O84</f>
        <v>0.78916565037582631</v>
      </c>
      <c r="P92" s="206">
        <f>P84</f>
        <v>1.4778651119686232</v>
      </c>
    </row>
    <row r="93" spans="4:28">
      <c r="N93" s="304" t="s">
        <v>105</v>
      </c>
      <c r="O93" s="206">
        <f>Q84</f>
        <v>0.8121805788363039</v>
      </c>
      <c r="P93" s="206">
        <f>R84</f>
        <v>2.0997871276211555</v>
      </c>
    </row>
    <row r="94" spans="4:28">
      <c r="N94" s="304" t="s">
        <v>107</v>
      </c>
      <c r="O94" s="206">
        <f>S84</f>
        <v>0.50936228364459524</v>
      </c>
      <c r="P94" s="206">
        <f>T84</f>
        <v>0.83179113475344657</v>
      </c>
    </row>
    <row r="95" spans="4:28">
      <c r="N95" s="304" t="s">
        <v>114</v>
      </c>
      <c r="O95" s="206">
        <f>U84</f>
        <v>0.49862882731979485</v>
      </c>
      <c r="P95" s="206">
        <f>V84</f>
        <v>0.71968660303117693</v>
      </c>
    </row>
    <row r="96" spans="4:28">
      <c r="N96" s="304" t="s">
        <v>115</v>
      </c>
      <c r="O96" s="206">
        <f>W84</f>
        <v>0.93374597034803741</v>
      </c>
      <c r="P96" s="206">
        <f>X84</f>
        <v>2.3687715560065299</v>
      </c>
    </row>
    <row r="97" spans="4:16">
      <c r="N97" s="304" t="s">
        <v>283</v>
      </c>
      <c r="O97" s="206">
        <f>Y84</f>
        <v>0.46154761775784608</v>
      </c>
      <c r="P97" s="206">
        <f>Z84</f>
        <v>1.2066320212613884</v>
      </c>
    </row>
    <row r="98" spans="4:16">
      <c r="N98" s="304" t="s">
        <v>116</v>
      </c>
      <c r="O98" s="206">
        <f>AA84</f>
        <v>0.68709566423730672</v>
      </c>
      <c r="P98" s="206">
        <f>AB84</f>
        <v>2.0303417850605903</v>
      </c>
    </row>
    <row r="104" spans="4:16" ht="15">
      <c r="D104" s="302" t="s">
        <v>374</v>
      </c>
      <c r="E104" s="302" t="s">
        <v>701</v>
      </c>
      <c r="O104" s="303" t="s">
        <v>374</v>
      </c>
      <c r="P104" s="303" t="s">
        <v>702</v>
      </c>
    </row>
    <row r="105" spans="4:16" ht="15">
      <c r="D105" s="302" t="s">
        <v>213</v>
      </c>
      <c r="E105" s="302" t="s">
        <v>445</v>
      </c>
      <c r="O105" s="303" t="s">
        <v>213</v>
      </c>
      <c r="P105" s="303" t="s">
        <v>445</v>
      </c>
    </row>
  </sheetData>
  <mergeCells count="49">
    <mergeCell ref="A3:B3"/>
    <mergeCell ref="C3:AR3"/>
    <mergeCell ref="A4:B4"/>
    <mergeCell ref="C4:AR4"/>
    <mergeCell ref="A5:B5"/>
    <mergeCell ref="C5:H5"/>
    <mergeCell ref="I5:N5"/>
    <mergeCell ref="O5:T5"/>
    <mergeCell ref="U5:Z5"/>
    <mergeCell ref="AA5:AF5"/>
    <mergeCell ref="AG5:AL5"/>
    <mergeCell ref="AM5:AR5"/>
    <mergeCell ref="A6:B7"/>
    <mergeCell ref="C6:C7"/>
    <mergeCell ref="D6:H6"/>
    <mergeCell ref="I6:I7"/>
    <mergeCell ref="J6:N6"/>
    <mergeCell ref="O6:O7"/>
    <mergeCell ref="P6:T6"/>
    <mergeCell ref="U6:U7"/>
    <mergeCell ref="AT6:AU6"/>
    <mergeCell ref="AN6:AR6"/>
    <mergeCell ref="A8:B8"/>
    <mergeCell ref="C8:H8"/>
    <mergeCell ref="I8:N8"/>
    <mergeCell ref="O8:T8"/>
    <mergeCell ref="U8:Z8"/>
    <mergeCell ref="AA8:AF8"/>
    <mergeCell ref="AG8:AL8"/>
    <mergeCell ref="AM8:AR8"/>
    <mergeCell ref="V6:Z6"/>
    <mergeCell ref="AA6:AA7"/>
    <mergeCell ref="AB6:AF6"/>
    <mergeCell ref="AG6:AG7"/>
    <mergeCell ref="AH6:AL6"/>
    <mergeCell ref="AM6:AM7"/>
    <mergeCell ref="AT3:AU3"/>
    <mergeCell ref="AV3:BB3"/>
    <mergeCell ref="AT4:AU4"/>
    <mergeCell ref="AV4:BB4"/>
    <mergeCell ref="AT5:AU5"/>
    <mergeCell ref="E57:K57"/>
    <mergeCell ref="Y57:Z57"/>
    <mergeCell ref="AA57:AB57"/>
    <mergeCell ref="O57:P57"/>
    <mergeCell ref="Q57:R57"/>
    <mergeCell ref="S57:T57"/>
    <mergeCell ref="U57:V57"/>
    <mergeCell ref="W57:X57"/>
  </mergeCells>
  <hyperlinks>
    <hyperlink ref="BB7" r:id="rId1" display="http://stats.oecd.org/OECDStat_Metadata/ShowMetadata.ashx?Dataset=SNA_TABLE1&amp;Coords=[%5bMEASURE%5d.%5bVPVOB%5d%2c%5bTRANSACT%5d.%5bB1_GE%5d%2c%5bLOCATION%5d.%5bUSA%5d]&amp;ShowOnWeb=true&amp;Lang=fr"/>
    <hyperlink ref="BA7" r:id="rId2" display="http://stats.oecd.org/OECDStat_Metadata/ShowMetadata.ashx?Dataset=SNA_TABLE1&amp;Coords=[%5bMEASURE%5d.%5bVPVOB%5d%2c%5bTRANSACT%5d.%5bB1_GE%5d%2c%5bLOCATION%5d.%5bGBR%5d]&amp;ShowOnWeb=true&amp;Lang=fr"/>
    <hyperlink ref="AZ7" r:id="rId3" display="http://stats.oecd.org/OECDStat_Metadata/ShowMetadata.ashx?Dataset=SNA_TABLE1&amp;Coords=[%5bMEASURE%5d.%5bVPVOB%5d%2c%5bTRANSACT%5d.%5bB1_GE%5d%2c%5bLOCATION%5d.%5bSWE%5d]&amp;ShowOnWeb=true&amp;Lang=fr"/>
    <hyperlink ref="AY7" r:id="rId4" display="http://stats.oecd.org/OECDStat_Metadata/ShowMetadata.ashx?Dataset=SNA_TABLE1&amp;Coords=[%5bMEASURE%5d.%5bVPVOB%5d%2c%5bTRANSACT%5d.%5bB1_GE%5d%2c%5bLOCATION%5d.%5bESP%5d]&amp;ShowOnWeb=true&amp;Lang=fr"/>
    <hyperlink ref="AX7" r:id="rId5" display="http://stats.oecd.org/OECDStat_Metadata/ShowMetadata.ashx?Dataset=SNA_TABLE1&amp;Coords=[%5bMEASURE%5d.%5bVPVOB%5d%2c%5bTRANSACT%5d.%5bB1_GE%5d%2c%5bLOCATION%5d.%5bITA%5d]&amp;ShowOnWeb=true&amp;Lang=fr"/>
    <hyperlink ref="AW7" r:id="rId6" display="http://stats.oecd.org/OECDStat_Metadata/ShowMetadata.ashx?Dataset=SNA_TABLE1&amp;Coords=[%5bMEASURE%5d.%5bVPVOB%5d%2c%5bTRANSACT%5d.%5bB1_GE%5d%2c%5bLOCATION%5d.%5bDEU%5d]&amp;ShowOnWeb=true&amp;Lang=fr"/>
    <hyperlink ref="BB5" r:id="rId7" display="http://stats.oecd.org/OECDStat_Metadata/ShowMetadata.ashx?Dataset=SNA_TABLE1&amp;Coords=[LOCATION].[USA]&amp;ShowOnWeb=true&amp;Lang=fr"/>
    <hyperlink ref="BA5" r:id="rId8" display="http://stats.oecd.org/OECDStat_Metadata/ShowMetadata.ashx?Dataset=SNA_TABLE1&amp;Coords=[LOCATION].[GBR]&amp;ShowOnWeb=true&amp;Lang=fr"/>
    <hyperlink ref="AZ5" r:id="rId9" display="http://stats.oecd.org/OECDStat_Metadata/ShowMetadata.ashx?Dataset=SNA_TABLE1&amp;Coords=[LOCATION].[SWE]&amp;ShowOnWeb=true&amp;Lang=fr"/>
    <hyperlink ref="AY5" r:id="rId10" display="http://stats.oecd.org/OECDStat_Metadata/ShowMetadata.ashx?Dataset=SNA_TABLE1&amp;Coords=[LOCATION].[ESP]&amp;ShowOnWeb=true&amp;Lang=fr"/>
    <hyperlink ref="AX5" r:id="rId11" display="http://stats.oecd.org/OECDStat_Metadata/ShowMetadata.ashx?Dataset=SNA_TABLE1&amp;Coords=[LOCATION].[ITA]&amp;ShowOnWeb=true&amp;Lang=fr"/>
    <hyperlink ref="AW5" r:id="rId12" display="http://stats.oecd.org/OECDStat_Metadata/ShowMetadata.ashx?Dataset=SNA_TABLE1&amp;Coords=[LOCATION].[DEU]&amp;ShowOnWeb=true&amp;Lang=fr"/>
    <hyperlink ref="AV5" r:id="rId13" display="http://stats.oecd.org/OECDStat_Metadata/ShowMetadata.ashx?Dataset=SNA_TABLE1&amp;Coords=[LOCATION].[FRA]&amp;ShowOnWeb=true&amp;Lang=fr"/>
    <hyperlink ref="AR9" r:id="rId14" display="http://stats.oecd.org/OECDStat_Metadata/ShowMetadata.ashx?Dataset=GERD_SOF&amp;Coords=[%5bSECTPERF%5d.%5b_T%5d%2c%5bMEASURE%5d.%5bDF6%5d%2c%5bCOUNTRY%5d.%5bUSA%5d%2c%5bSECTFUND%5d.%5bPNP%5d]&amp;ShowOnWeb=true&amp;Lang=fr"/>
    <hyperlink ref="AQ9" r:id="rId15" display="http://stats.oecd.org/OECDStat_Metadata/ShowMetadata.ashx?Dataset=GERD_SOF&amp;Coords=[%5bSECTPERF%5d.%5b_T%5d%2c%5bMEASURE%5d.%5bDF6%5d%2c%5bCOUNTRY%5d.%5bUSA%5d%2c%5bSECTFUND%5d.%5bHES%5d]&amp;ShowOnWeb=true&amp;Lang=fr"/>
    <hyperlink ref="AP9" r:id="rId16" display="http://stats.oecd.org/OECDStat_Metadata/ShowMetadata.ashx?Dataset=GERD_SOF&amp;Coords=[%5bSECTPERF%5d.%5b_T%5d%2c%5bMEASURE%5d.%5bDF6%5d%2c%5bCOUNTRY%5d.%5bUSA%5d%2c%5bSECTFUND%5d.%5bGOV%5d]&amp;ShowOnWeb=true&amp;Lang=fr"/>
    <hyperlink ref="AO9" r:id="rId17" display="http://stats.oecd.org/OECDStat_Metadata/ShowMetadata.ashx?Dataset=GERD_SOF&amp;Coords=[%5bSECTPERF%5d.%5b_T%5d%2c%5bMEASURE%5d.%5bDF6%5d%2c%5bCOUNTRY%5d.%5bUSA%5d%2c%5bSECTFUND%5d.%5bROW%5d]&amp;ShowOnWeb=true&amp;Lang=fr"/>
    <hyperlink ref="AN9" r:id="rId18" display="http://stats.oecd.org/OECDStat_Metadata/ShowMetadata.ashx?Dataset=GERD_SOF&amp;Coords=[%5bSECTPERF%5d.%5b_T%5d%2c%5bMEASURE%5d.%5bDF6%5d%2c%5bCOUNTRY%5d.%5bUSA%5d%2c%5bSECTFUND%5d.%5bBES%5d]&amp;ShowOnWeb=true&amp;Lang=fr"/>
    <hyperlink ref="AM9" r:id="rId19" display="http://stats.oecd.org/OECDStat_Metadata/ShowMetadata.ashx?Dataset=GERD_SOF&amp;Coords=[%5bSECTPERF%5d.%5b_T%5d%2c%5bMEASURE%5d.%5bDF6%5d%2c%5bCOUNTRY%5d.%5bUSA%5d%2c%5bSECTFUND%5d.%5b_T%5d]&amp;ShowOnWeb=true&amp;Lang=fr"/>
    <hyperlink ref="AL9" r:id="rId20" display="http://stats.oecd.org/OECDStat_Metadata/ShowMetadata.ashx?Dataset=GERD_SOF&amp;Coords=[%5bSECTPERF%5d.%5b_T%5d%2c%5bMEASURE%5d.%5bDF6%5d%2c%5bCOUNTRY%5d.%5bGBR%5d%2c%5bSECTFUND%5d.%5bPNP%5d]&amp;ShowOnWeb=true&amp;Lang=fr"/>
    <hyperlink ref="AK9" r:id="rId21" display="http://stats.oecd.org/OECDStat_Metadata/ShowMetadata.ashx?Dataset=GERD_SOF&amp;Coords=[%5bSECTPERF%5d.%5b_T%5d%2c%5bMEASURE%5d.%5bDF6%5d%2c%5bCOUNTRY%5d.%5bGBR%5d%2c%5bSECTFUND%5d.%5bHES%5d]&amp;ShowOnWeb=true&amp;Lang=fr"/>
    <hyperlink ref="AJ9" r:id="rId22" display="http://stats.oecd.org/OECDStat_Metadata/ShowMetadata.ashx?Dataset=GERD_SOF&amp;Coords=[%5bSECTPERF%5d.%5b_T%5d%2c%5bMEASURE%5d.%5bDF6%5d%2c%5bCOUNTRY%5d.%5bGBR%5d%2c%5bSECTFUND%5d.%5bGOV%5d]&amp;ShowOnWeb=true&amp;Lang=fr"/>
    <hyperlink ref="AI9" r:id="rId23" display="http://stats.oecd.org/OECDStat_Metadata/ShowMetadata.ashx?Dataset=GERD_SOF&amp;Coords=[%5bSECTPERF%5d.%5b_T%5d%2c%5bMEASURE%5d.%5bDF6%5d%2c%5bCOUNTRY%5d.%5bGBR%5d%2c%5bSECTFUND%5d.%5bROW%5d]&amp;ShowOnWeb=true&amp;Lang=fr"/>
    <hyperlink ref="AH9" r:id="rId24" display="http://stats.oecd.org/OECDStat_Metadata/ShowMetadata.ashx?Dataset=GERD_SOF&amp;Coords=[%5bSECTPERF%5d.%5b_T%5d%2c%5bMEASURE%5d.%5bDF6%5d%2c%5bCOUNTRY%5d.%5bGBR%5d%2c%5bSECTFUND%5d.%5bBES%5d]&amp;ShowOnWeb=true&amp;Lang=fr"/>
    <hyperlink ref="AG9" r:id="rId25" display="http://stats.oecd.org/OECDStat_Metadata/ShowMetadata.ashx?Dataset=GERD_SOF&amp;Coords=[%5bSECTPERF%5d.%5b_T%5d%2c%5bMEASURE%5d.%5bDF6%5d%2c%5bCOUNTRY%5d.%5bGBR%5d%2c%5bSECTFUND%5d.%5b_T%5d]&amp;ShowOnWeb=true&amp;Lang=fr"/>
    <hyperlink ref="AF9" r:id="rId26" display="http://stats.oecd.org/OECDStat_Metadata/ShowMetadata.ashx?Dataset=GERD_SOF&amp;Coords=[%5bSECTPERF%5d.%5b_T%5d%2c%5bMEASURE%5d.%5bDF6%5d%2c%5bCOUNTRY%5d.%5bSWE%5d%2c%5bSECTFUND%5d.%5bPNP%5d]&amp;ShowOnWeb=true&amp;Lang=fr"/>
    <hyperlink ref="AE9" r:id="rId27" display="http://stats.oecd.org/OECDStat_Metadata/ShowMetadata.ashx?Dataset=GERD_SOF&amp;Coords=[%5bSECTPERF%5d.%5b_T%5d%2c%5bMEASURE%5d.%5bDF6%5d%2c%5bCOUNTRY%5d.%5bSWE%5d%2c%5bSECTFUND%5d.%5bHES%5d]&amp;ShowOnWeb=true&amp;Lang=fr"/>
    <hyperlink ref="AD9" r:id="rId28" display="http://stats.oecd.org/OECDStat_Metadata/ShowMetadata.ashx?Dataset=GERD_SOF&amp;Coords=[%5bSECTPERF%5d.%5b_T%5d%2c%5bMEASURE%5d.%5bDF6%5d%2c%5bCOUNTRY%5d.%5bSWE%5d%2c%5bSECTFUND%5d.%5bGOV%5d]&amp;ShowOnWeb=true&amp;Lang=fr"/>
    <hyperlink ref="AC9" r:id="rId29" display="http://stats.oecd.org/OECDStat_Metadata/ShowMetadata.ashx?Dataset=GERD_SOF&amp;Coords=[%5bSECTPERF%5d.%5b_T%5d%2c%5bMEASURE%5d.%5bDF6%5d%2c%5bCOUNTRY%5d.%5bSWE%5d%2c%5bSECTFUND%5d.%5bROW%5d]&amp;ShowOnWeb=true&amp;Lang=fr"/>
    <hyperlink ref="AB9" r:id="rId30" display="http://stats.oecd.org/OECDStat_Metadata/ShowMetadata.ashx?Dataset=GERD_SOF&amp;Coords=[%5bSECTPERF%5d.%5b_T%5d%2c%5bMEASURE%5d.%5bDF6%5d%2c%5bCOUNTRY%5d.%5bSWE%5d%2c%5bSECTFUND%5d.%5bBES%5d]&amp;ShowOnWeb=true&amp;Lang=fr"/>
    <hyperlink ref="AA9" r:id="rId31" display="http://stats.oecd.org/OECDStat_Metadata/ShowMetadata.ashx?Dataset=GERD_SOF&amp;Coords=[%5bSECTPERF%5d.%5b_T%5d%2c%5bMEASURE%5d.%5bDF6%5d%2c%5bCOUNTRY%5d.%5bSWE%5d%2c%5bSECTFUND%5d.%5b_T%5d]&amp;ShowOnWeb=true&amp;Lang=fr"/>
    <hyperlink ref="Z9" r:id="rId32" display="http://stats.oecd.org/OECDStat_Metadata/ShowMetadata.ashx?Dataset=GERD_SOF&amp;Coords=[%5bSECTPERF%5d.%5b_T%5d%2c%5bMEASURE%5d.%5bDF6%5d%2c%5bCOUNTRY%5d.%5bESP%5d%2c%5bSECTFUND%5d.%5bPNP%5d]&amp;ShowOnWeb=true&amp;Lang=fr"/>
    <hyperlink ref="Y9" r:id="rId33" display="http://stats.oecd.org/OECDStat_Metadata/ShowMetadata.ashx?Dataset=GERD_SOF&amp;Coords=[%5bSECTPERF%5d.%5b_T%5d%2c%5bMEASURE%5d.%5bDF6%5d%2c%5bCOUNTRY%5d.%5bESP%5d%2c%5bSECTFUND%5d.%5bHES%5d]&amp;ShowOnWeb=true&amp;Lang=fr"/>
    <hyperlink ref="X9" r:id="rId34" display="http://stats.oecd.org/OECDStat_Metadata/ShowMetadata.ashx?Dataset=GERD_SOF&amp;Coords=[%5bSECTPERF%5d.%5b_T%5d%2c%5bMEASURE%5d.%5bDF6%5d%2c%5bCOUNTRY%5d.%5bESP%5d%2c%5bSECTFUND%5d.%5bGOV%5d]&amp;ShowOnWeb=true&amp;Lang=fr"/>
    <hyperlink ref="W9" r:id="rId35" display="http://stats.oecd.org/OECDStat_Metadata/ShowMetadata.ashx?Dataset=GERD_SOF&amp;Coords=[%5bSECTPERF%5d.%5b_T%5d%2c%5bMEASURE%5d.%5bDF6%5d%2c%5bCOUNTRY%5d.%5bESP%5d%2c%5bSECTFUND%5d.%5bROW%5d]&amp;ShowOnWeb=true&amp;Lang=fr"/>
    <hyperlink ref="V9" r:id="rId36" display="http://stats.oecd.org/OECDStat_Metadata/ShowMetadata.ashx?Dataset=GERD_SOF&amp;Coords=[%5bSECTPERF%5d.%5b_T%5d%2c%5bMEASURE%5d.%5bDF6%5d%2c%5bCOUNTRY%5d.%5bESP%5d%2c%5bSECTFUND%5d.%5bBES%5d]&amp;ShowOnWeb=true&amp;Lang=fr"/>
    <hyperlink ref="U9" r:id="rId37" display="http://stats.oecd.org/OECDStat_Metadata/ShowMetadata.ashx?Dataset=GERD_SOF&amp;Coords=[%5bSECTPERF%5d.%5b_T%5d%2c%5bMEASURE%5d.%5bDF6%5d%2c%5bCOUNTRY%5d.%5bESP%5d%2c%5bSECTFUND%5d.%5b_T%5d]&amp;ShowOnWeb=true&amp;Lang=fr"/>
    <hyperlink ref="T9" r:id="rId38" display="http://stats.oecd.org/OECDStat_Metadata/ShowMetadata.ashx?Dataset=GERD_SOF&amp;Coords=[%5bSECTPERF%5d.%5b_T%5d%2c%5bMEASURE%5d.%5bDF6%5d%2c%5bCOUNTRY%5d.%5bITA%5d%2c%5bSECTFUND%5d.%5bPNP%5d]&amp;ShowOnWeb=true&amp;Lang=fr"/>
    <hyperlink ref="S9" r:id="rId39" display="http://stats.oecd.org/OECDStat_Metadata/ShowMetadata.ashx?Dataset=GERD_SOF&amp;Coords=[%5bSECTPERF%5d.%5b_T%5d%2c%5bMEASURE%5d.%5bDF6%5d%2c%5bCOUNTRY%5d.%5bITA%5d%2c%5bSECTFUND%5d.%5bHES%5d]&amp;ShowOnWeb=true&amp;Lang=fr"/>
    <hyperlink ref="R9" r:id="rId40" display="http://stats.oecd.org/OECDStat_Metadata/ShowMetadata.ashx?Dataset=GERD_SOF&amp;Coords=[%5bSECTPERF%5d.%5b_T%5d%2c%5bMEASURE%5d.%5bDF6%5d%2c%5bCOUNTRY%5d.%5bITA%5d%2c%5bSECTFUND%5d.%5bGOV%5d]&amp;ShowOnWeb=true&amp;Lang=fr"/>
    <hyperlink ref="Q9" r:id="rId41" display="http://stats.oecd.org/OECDStat_Metadata/ShowMetadata.ashx?Dataset=GERD_SOF&amp;Coords=[%5bSECTPERF%5d.%5b_T%5d%2c%5bMEASURE%5d.%5bDF6%5d%2c%5bCOUNTRY%5d.%5bITA%5d%2c%5bSECTFUND%5d.%5bROW%5d]&amp;ShowOnWeb=true&amp;Lang=fr"/>
    <hyperlink ref="P9" r:id="rId42" display="http://stats.oecd.org/OECDStat_Metadata/ShowMetadata.ashx?Dataset=GERD_SOF&amp;Coords=[%5bSECTPERF%5d.%5b_T%5d%2c%5bMEASURE%5d.%5bDF6%5d%2c%5bCOUNTRY%5d.%5bITA%5d%2c%5bSECTFUND%5d.%5bBES%5d]&amp;ShowOnWeb=true&amp;Lang=fr"/>
    <hyperlink ref="O9" r:id="rId43" display="http://stats.oecd.org/OECDStat_Metadata/ShowMetadata.ashx?Dataset=GERD_SOF&amp;Coords=[%5bSECTPERF%5d.%5b_T%5d%2c%5bMEASURE%5d.%5bDF6%5d%2c%5bCOUNTRY%5d.%5bITA%5d%2c%5bSECTFUND%5d.%5b_T%5d]&amp;ShowOnWeb=true&amp;Lang=fr"/>
    <hyperlink ref="N9" r:id="rId44" display="http://stats.oecd.org/OECDStat_Metadata/ShowMetadata.ashx?Dataset=GERD_SOF&amp;Coords=[%5bSECTPERF%5d.%5b_T%5d%2c%5bMEASURE%5d.%5bDF6%5d%2c%5bCOUNTRY%5d.%5bDEU%5d%2c%5bSECTFUND%5d.%5bPNP%5d]&amp;ShowOnWeb=true&amp;Lang=fr"/>
    <hyperlink ref="M9" r:id="rId45" display="http://stats.oecd.org/OECDStat_Metadata/ShowMetadata.ashx?Dataset=GERD_SOF&amp;Coords=[%5bSECTPERF%5d.%5b_T%5d%2c%5bMEASURE%5d.%5bDF6%5d%2c%5bCOUNTRY%5d.%5bDEU%5d%2c%5bSECTFUND%5d.%5bHES%5d]&amp;ShowOnWeb=true&amp;Lang=fr"/>
    <hyperlink ref="L9" r:id="rId46" display="http://stats.oecd.org/OECDStat_Metadata/ShowMetadata.ashx?Dataset=GERD_SOF&amp;Coords=[%5bSECTPERF%5d.%5b_T%5d%2c%5bMEASURE%5d.%5bDF6%5d%2c%5bCOUNTRY%5d.%5bDEU%5d%2c%5bSECTFUND%5d.%5bGOV%5d]&amp;ShowOnWeb=true&amp;Lang=fr"/>
    <hyperlink ref="K9" r:id="rId47" display="http://stats.oecd.org/OECDStat_Metadata/ShowMetadata.ashx?Dataset=GERD_SOF&amp;Coords=[%5bSECTPERF%5d.%5b_T%5d%2c%5bMEASURE%5d.%5bDF6%5d%2c%5bCOUNTRY%5d.%5bDEU%5d%2c%5bSECTFUND%5d.%5bROW%5d]&amp;ShowOnWeb=true&amp;Lang=fr"/>
    <hyperlink ref="J9" r:id="rId48" display="http://stats.oecd.org/OECDStat_Metadata/ShowMetadata.ashx?Dataset=GERD_SOF&amp;Coords=[%5bSECTPERF%5d.%5b_T%5d%2c%5bMEASURE%5d.%5bDF6%5d%2c%5bCOUNTRY%5d.%5bDEU%5d%2c%5bSECTFUND%5d.%5bBES%5d]&amp;ShowOnWeb=true&amp;Lang=fr"/>
    <hyperlink ref="I9" r:id="rId49" display="http://stats.oecd.org/OECDStat_Metadata/ShowMetadata.ashx?Dataset=GERD_SOF&amp;Coords=[%5bSECTPERF%5d.%5b_T%5d%2c%5bMEASURE%5d.%5bDF6%5d%2c%5bCOUNTRY%5d.%5bDEU%5d%2c%5bSECTFUND%5d.%5b_T%5d]&amp;ShowOnWeb=true&amp;Lang=fr"/>
    <hyperlink ref="H9" r:id="rId50" display="http://stats.oecd.org/OECDStat_Metadata/ShowMetadata.ashx?Dataset=GERD_SOF&amp;Coords=[%5bSECTPERF%5d.%5b_T%5d%2c%5bMEASURE%5d.%5bDF6%5d%2c%5bCOUNTRY%5d.%5bFRA%5d%2c%5bSECTFUND%5d.%5bPNP%5d]&amp;ShowOnWeb=true&amp;Lang=fr"/>
    <hyperlink ref="G9" r:id="rId51" display="http://stats.oecd.org/OECDStat_Metadata/ShowMetadata.ashx?Dataset=GERD_SOF&amp;Coords=[%5bSECTPERF%5d.%5b_T%5d%2c%5bMEASURE%5d.%5bDF6%5d%2c%5bCOUNTRY%5d.%5bFRA%5d%2c%5bSECTFUND%5d.%5bHES%5d]&amp;ShowOnWeb=true&amp;Lang=fr"/>
    <hyperlink ref="F9" r:id="rId52" display="http://stats.oecd.org/OECDStat_Metadata/ShowMetadata.ashx?Dataset=GERD_SOF&amp;Coords=[%5bSECTPERF%5d.%5b_T%5d%2c%5bMEASURE%5d.%5bDF6%5d%2c%5bCOUNTRY%5d.%5bFRA%5d%2c%5bSECTFUND%5d.%5bGOV%5d]&amp;ShowOnWeb=true&amp;Lang=fr"/>
    <hyperlink ref="E9" r:id="rId53" display="http://stats.oecd.org/OECDStat_Metadata/ShowMetadata.ashx?Dataset=GERD_SOF&amp;Coords=[%5bSECTPERF%5d.%5b_T%5d%2c%5bMEASURE%5d.%5bDF6%5d%2c%5bCOUNTRY%5d.%5bFRA%5d%2c%5bSECTFUND%5d.%5bROW%5d]&amp;ShowOnWeb=true&amp;Lang=fr"/>
    <hyperlink ref="D9" r:id="rId54" display="http://stats.oecd.org/OECDStat_Metadata/ShowMetadata.ashx?Dataset=GERD_SOF&amp;Coords=[%5bSECTPERF%5d.%5b_T%5d%2c%5bMEASURE%5d.%5bDF6%5d%2c%5bCOUNTRY%5d.%5bFRA%5d%2c%5bSECTFUND%5d.%5bBES%5d]&amp;ShowOnWeb=true&amp;Lang=fr"/>
    <hyperlink ref="I5" r:id="rId55" display="http://stats.oecd.org/OECDStat_Metadata/ShowMetadata.ashx?Dataset=GERD_SOF&amp;Coords=[COUNTRY].[DEU]&amp;ShowOnWeb=true&amp;Lang=fr"/>
  </hyperlinks>
  <pageMargins left="0.7" right="0.7" top="0.75" bottom="0.75" header="0.3" footer="0.3"/>
  <drawing r:id="rId56"/>
  <legacyDrawing r:id="rId5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
  <sheetViews>
    <sheetView workbookViewId="0">
      <selection activeCell="A6" sqref="A6"/>
    </sheetView>
  </sheetViews>
  <sheetFormatPr baseColWidth="10" defaultRowHeight="15"/>
  <sheetData>
    <row r="1" spans="1:21">
      <c r="A1" s="213"/>
      <c r="B1" s="214" t="s">
        <v>31</v>
      </c>
      <c r="C1" s="214" t="s">
        <v>32</v>
      </c>
      <c r="D1" s="214" t="s">
        <v>33</v>
      </c>
      <c r="E1" s="214" t="s">
        <v>34</v>
      </c>
      <c r="F1" s="214" t="s">
        <v>35</v>
      </c>
      <c r="G1" s="214" t="s">
        <v>36</v>
      </c>
      <c r="H1" s="214" t="s">
        <v>37</v>
      </c>
      <c r="I1" s="214" t="s">
        <v>38</v>
      </c>
      <c r="J1" s="214" t="s">
        <v>39</v>
      </c>
      <c r="K1" s="214" t="s">
        <v>40</v>
      </c>
      <c r="L1" s="214" t="s">
        <v>41</v>
      </c>
      <c r="M1" s="214" t="s">
        <v>42</v>
      </c>
      <c r="N1" s="214" t="s">
        <v>43</v>
      </c>
      <c r="O1" s="214" t="s">
        <v>44</v>
      </c>
      <c r="P1" s="214" t="s">
        <v>45</v>
      </c>
      <c r="Q1" s="214" t="s">
        <v>46</v>
      </c>
      <c r="R1" s="214" t="s">
        <v>47</v>
      </c>
      <c r="S1" s="214" t="s">
        <v>48</v>
      </c>
      <c r="T1" s="214" t="s">
        <v>49</v>
      </c>
      <c r="U1">
        <v>2018</v>
      </c>
    </row>
    <row r="2" spans="1:21">
      <c r="A2" s="305" t="s">
        <v>456</v>
      </c>
      <c r="B2" s="215">
        <v>3.4027861547367269E-2</v>
      </c>
      <c r="C2" s="215">
        <v>1.0993618899150201E-2</v>
      </c>
      <c r="D2" s="215">
        <v>1.5747627096606424E-2</v>
      </c>
      <c r="E2" s="215">
        <v>1.148171497056673E-2</v>
      </c>
      <c r="F2" s="215">
        <v>8.3573214870488501E-3</v>
      </c>
      <c r="G2" s="215">
        <v>5.3279922348283678E-3</v>
      </c>
      <c r="H2" s="215">
        <v>1.0396935282475557E-3</v>
      </c>
      <c r="I2" s="215">
        <v>2.5322606215617662E-3</v>
      </c>
      <c r="J2" s="215">
        <v>-1.0193884699385997E-3</v>
      </c>
      <c r="K2" s="215">
        <v>-6.9635310533131232E-3</v>
      </c>
      <c r="L2" s="215">
        <v>-5.5008670630678647E-3</v>
      </c>
      <c r="M2" s="215">
        <v>-6.2883121191967678E-3</v>
      </c>
      <c r="N2" s="215">
        <v>-8.5941830643582375E-3</v>
      </c>
      <c r="O2" s="215">
        <v>-9.6471473627970841E-3</v>
      </c>
      <c r="P2" s="215">
        <v>-5.099686423838401E-3</v>
      </c>
      <c r="Q2" s="215">
        <v>-9.5605798773354296E-3</v>
      </c>
      <c r="R2" s="215">
        <v>-3.6798954891486295E-3</v>
      </c>
      <c r="S2" s="215">
        <v>-7.5227679837456159E-3</v>
      </c>
      <c r="T2" s="215">
        <v>-5.7315604986174001E-3</v>
      </c>
      <c r="U2" s="216">
        <v>-3.009802932408E-3</v>
      </c>
    </row>
    <row r="3" spans="1:21">
      <c r="A3" s="306" t="s">
        <v>457</v>
      </c>
      <c r="B3" s="217">
        <v>9.0000000000000011E-3</v>
      </c>
      <c r="C3" s="217">
        <v>2.2000000000000002E-2</v>
      </c>
      <c r="D3" s="217">
        <v>0.08</v>
      </c>
      <c r="E3" s="217">
        <v>6.7000000000000004E-2</v>
      </c>
      <c r="F3" s="217">
        <v>-3.1E-2</v>
      </c>
      <c r="G3" s="217">
        <v>-3.4000000000000002E-2</v>
      </c>
      <c r="H3" s="217">
        <v>-0.02</v>
      </c>
      <c r="I3" s="217">
        <v>-4.8000000000000001E-2</v>
      </c>
      <c r="J3" s="217">
        <v>-8.900000000000001E-2</v>
      </c>
      <c r="K3" s="217">
        <v>-0.13800000000000001</v>
      </c>
      <c r="L3" s="217">
        <v>-0.14800000000000002</v>
      </c>
      <c r="M3" s="217">
        <v>-9.3000000000000013E-2</v>
      </c>
      <c r="N3" s="217">
        <v>-8.6999999999999994E-2</v>
      </c>
      <c r="O3" s="217">
        <v>-0.11749999999999999</v>
      </c>
      <c r="P3" s="217">
        <v>-0.16600000000000001</v>
      </c>
      <c r="Q3" s="217">
        <v>-0.156</v>
      </c>
      <c r="R3" s="217">
        <v>-0.129</v>
      </c>
      <c r="S3" s="217">
        <v>-0.14899999999999999</v>
      </c>
      <c r="T3" s="217">
        <v>-0.20100000000000001</v>
      </c>
      <c r="U3" s="218">
        <v>-0.114</v>
      </c>
    </row>
    <row r="6" spans="1:21">
      <c r="A6" s="307" t="s">
        <v>345</v>
      </c>
      <c r="B6" s="307" t="s">
        <v>703</v>
      </c>
    </row>
    <row r="7" spans="1:21">
      <c r="A7" s="307" t="s">
        <v>317</v>
      </c>
      <c r="B7" s="307" t="s">
        <v>241</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workbookViewId="0">
      <selection activeCell="A8" sqref="A8"/>
    </sheetView>
  </sheetViews>
  <sheetFormatPr baseColWidth="10" defaultRowHeight="15"/>
  <sheetData>
    <row r="1" spans="1:21">
      <c r="A1" s="213"/>
      <c r="B1" s="214" t="s">
        <v>31</v>
      </c>
      <c r="C1" s="214" t="s">
        <v>32</v>
      </c>
      <c r="D1" s="214" t="s">
        <v>33</v>
      </c>
      <c r="E1" s="214" t="s">
        <v>34</v>
      </c>
      <c r="F1" s="214" t="s">
        <v>35</v>
      </c>
      <c r="G1" s="214" t="s">
        <v>36</v>
      </c>
      <c r="H1" s="214" t="s">
        <v>37</v>
      </c>
      <c r="I1" s="214" t="s">
        <v>38</v>
      </c>
      <c r="J1" s="214" t="s">
        <v>39</v>
      </c>
      <c r="K1" s="214" t="s">
        <v>40</v>
      </c>
      <c r="L1" s="214" t="s">
        <v>41</v>
      </c>
      <c r="M1" s="214" t="s">
        <v>42</v>
      </c>
      <c r="N1" s="214" t="s">
        <v>43</v>
      </c>
      <c r="O1" s="214" t="s">
        <v>44</v>
      </c>
      <c r="P1" s="214" t="s">
        <v>45</v>
      </c>
      <c r="Q1" s="214" t="s">
        <v>46</v>
      </c>
      <c r="R1" s="214" t="s">
        <v>47</v>
      </c>
      <c r="S1" s="214" t="s">
        <v>48</v>
      </c>
      <c r="T1" s="214" t="s">
        <v>49</v>
      </c>
      <c r="U1">
        <v>2018</v>
      </c>
    </row>
    <row r="2" spans="1:21">
      <c r="A2" s="308" t="s">
        <v>458</v>
      </c>
      <c r="B2" s="215">
        <v>3.4027861547367269E-2</v>
      </c>
      <c r="C2" s="215">
        <v>1.0993618899150201E-2</v>
      </c>
      <c r="D2" s="215">
        <v>1.5747627096606424E-2</v>
      </c>
      <c r="E2" s="215">
        <v>1.148171497056673E-2</v>
      </c>
      <c r="F2" s="215">
        <v>8.3573214870488501E-3</v>
      </c>
      <c r="G2" s="215">
        <v>5.3279922348283678E-3</v>
      </c>
      <c r="H2" s="215">
        <v>1.0396935282475557E-3</v>
      </c>
      <c r="I2" s="215">
        <v>2.5322606215617662E-3</v>
      </c>
      <c r="J2" s="215">
        <v>-1.0193884699385997E-3</v>
      </c>
      <c r="K2" s="215">
        <v>-6.9635310533131232E-3</v>
      </c>
      <c r="L2" s="215">
        <v>-5.5008670630678647E-3</v>
      </c>
      <c r="M2" s="215">
        <v>-6.2883121191967678E-3</v>
      </c>
      <c r="N2" s="215">
        <v>-8.5941830643582375E-3</v>
      </c>
      <c r="O2" s="215">
        <v>-9.6471473627970841E-3</v>
      </c>
      <c r="P2" s="215">
        <v>-5.099686423838401E-3</v>
      </c>
      <c r="Q2" s="215">
        <v>-9.5605798773354296E-3</v>
      </c>
      <c r="R2" s="215">
        <v>-3.6798954891486295E-3</v>
      </c>
      <c r="S2" s="215">
        <v>-7.5227679837456159E-3</v>
      </c>
      <c r="T2" s="215">
        <v>-5.7315604986174001E-3</v>
      </c>
      <c r="U2" s="216">
        <v>-3.009802932408E-3</v>
      </c>
    </row>
    <row r="3" spans="1:21">
      <c r="A3" s="308" t="s">
        <v>459</v>
      </c>
      <c r="B3" s="215">
        <v>1.5263394192287075E-2</v>
      </c>
      <c r="C3" s="215">
        <v>4.4637271445334561E-4</v>
      </c>
      <c r="D3" s="215">
        <v>3.3240150825640359E-3</v>
      </c>
      <c r="E3" s="215">
        <v>6.1410895001917714E-3</v>
      </c>
      <c r="F3" s="215">
        <v>3.9272297331274459E-3</v>
      </c>
      <c r="G3" s="215">
        <v>-1.6431741664852328E-5</v>
      </c>
      <c r="H3" s="215">
        <v>-8.8991197148204464E-3</v>
      </c>
      <c r="I3" s="215">
        <v>-1.1886474644117283E-2</v>
      </c>
      <c r="J3" s="215">
        <v>-1.7222462603535667E-2</v>
      </c>
      <c r="K3" s="215">
        <v>-2.4504361617763679E-2</v>
      </c>
      <c r="L3" s="215">
        <v>-1.8935438659548384E-2</v>
      </c>
      <c r="M3" s="215">
        <v>-2.4150386234776014E-2</v>
      </c>
      <c r="N3" s="215">
        <v>-3.1532732955072681E-2</v>
      </c>
      <c r="O3" s="215">
        <v>-2.6079996016859407E-2</v>
      </c>
      <c r="P3" s="215">
        <v>-2.0325063090730209E-2</v>
      </c>
      <c r="Q3" s="215">
        <v>-1.9847285633545993E-2</v>
      </c>
      <c r="R3" s="215">
        <v>-1.3129812520924005E-2</v>
      </c>
      <c r="S3" s="215">
        <v>-1.550278026068758E-2</v>
      </c>
      <c r="T3" s="215">
        <v>-2.1021539933071431E-2</v>
      </c>
      <c r="U3" s="216">
        <v>-2.0235922572713134E-2</v>
      </c>
    </row>
    <row r="4" spans="1:21">
      <c r="A4" s="308" t="s">
        <v>210</v>
      </c>
      <c r="B4" s="215">
        <v>1.0249828872111972E-2</v>
      </c>
      <c r="C4" s="215">
        <v>8.851706192068768E-3</v>
      </c>
      <c r="D4" s="215">
        <v>9.9869977896242367E-3</v>
      </c>
      <c r="E4" s="215">
        <v>1.2390503007565676E-2</v>
      </c>
      <c r="F4" s="215">
        <v>9.2250650961018376E-3</v>
      </c>
      <c r="G4" s="215">
        <v>9.0891005323297455E-3</v>
      </c>
      <c r="H4" s="215">
        <v>1.0313125564512247E-2</v>
      </c>
      <c r="I4" s="215">
        <v>1.0828119563823518E-2</v>
      </c>
      <c r="J4" s="215">
        <v>1.2733856677792888E-2</v>
      </c>
      <c r="K4" s="215">
        <v>1.2374145494333411E-2</v>
      </c>
      <c r="L4" s="215">
        <v>9.6229024458511624E-3</v>
      </c>
      <c r="M4" s="215">
        <v>1.0391978304897185E-2</v>
      </c>
      <c r="N4" s="215">
        <v>1.3493207486121293E-2</v>
      </c>
      <c r="O4" s="215">
        <v>1.4994226361113824E-2</v>
      </c>
      <c r="P4" s="215">
        <v>1.4224993611812644E-2</v>
      </c>
      <c r="Q4" s="215">
        <v>1.1842224615248644E-2</v>
      </c>
      <c r="R4" s="215">
        <v>9.1415154073448707E-3</v>
      </c>
      <c r="S4" s="215">
        <v>7.9737302159952044E-3</v>
      </c>
      <c r="T4" s="215">
        <v>1.1539483622834955E-2</v>
      </c>
      <c r="U4" s="216">
        <v>1.2706306665287352E-2</v>
      </c>
    </row>
    <row r="5" spans="1:21">
      <c r="A5" s="308" t="s">
        <v>460</v>
      </c>
      <c r="B5" s="215">
        <v>2.1249836723652195E-2</v>
      </c>
      <c r="C5" s="215">
        <v>1.8220122617232017E-2</v>
      </c>
      <c r="D5" s="215">
        <v>1.8613964373943571E-2</v>
      </c>
      <c r="E5" s="215">
        <v>9.4015161582261062E-3</v>
      </c>
      <c r="F5" s="215">
        <v>1.2594240635421356E-2</v>
      </c>
      <c r="G5" s="215">
        <v>1.3765104731813436E-2</v>
      </c>
      <c r="H5" s="215">
        <v>1.8298266328030104E-2</v>
      </c>
      <c r="I5" s="215">
        <v>2.12991254502473E-2</v>
      </c>
      <c r="J5" s="215">
        <v>2.1209358387934231E-2</v>
      </c>
      <c r="K5" s="215">
        <v>2.2206607173330388E-2</v>
      </c>
      <c r="L5" s="215">
        <v>2.269288409241374E-2</v>
      </c>
      <c r="M5" s="215">
        <v>2.5667960881857216E-2</v>
      </c>
      <c r="N5" s="215">
        <v>2.7540251529244757E-2</v>
      </c>
      <c r="O5" s="215">
        <v>2.1600399080047721E-2</v>
      </c>
      <c r="P5" s="215">
        <v>2.2231836647554848E-2</v>
      </c>
      <c r="Q5" s="215">
        <v>2.0954383386091038E-2</v>
      </c>
      <c r="R5" s="215">
        <v>2.0782084685812434E-2</v>
      </c>
      <c r="S5" s="215">
        <v>2.1017532334665131E-2</v>
      </c>
      <c r="T5" s="215">
        <v>2.2898751449253546E-2</v>
      </c>
      <c r="U5" s="216">
        <v>2.3972420498843971E-2</v>
      </c>
    </row>
    <row r="6" spans="1:21">
      <c r="A6" s="308" t="s">
        <v>461</v>
      </c>
      <c r="B6" s="215">
        <v>-1.2735198240683969E-2</v>
      </c>
      <c r="C6" s="215">
        <v>-1.6523229980014677E-2</v>
      </c>
      <c r="D6" s="215">
        <v>-1.6176049928487844E-2</v>
      </c>
      <c r="E6" s="215">
        <v>-1.6452023486156254E-2</v>
      </c>
      <c r="F6" s="215">
        <v>-1.7388600731234969E-2</v>
      </c>
      <c r="G6" s="215">
        <v>-1.7510368135566563E-2</v>
      </c>
      <c r="H6" s="215">
        <v>-1.8672578649474348E-2</v>
      </c>
      <c r="I6" s="215">
        <v>-1.7708509748391769E-2</v>
      </c>
      <c r="J6" s="215">
        <v>-1.7739625829315531E-2</v>
      </c>
      <c r="K6" s="215">
        <v>-1.7039420190927433E-2</v>
      </c>
      <c r="L6" s="215">
        <v>-1.8879665692705411E-2</v>
      </c>
      <c r="M6" s="215">
        <v>-1.8196862710113674E-2</v>
      </c>
      <c r="N6" s="215">
        <v>-1.8095394946192837E-2</v>
      </c>
      <c r="O6" s="215">
        <v>-2.0162255529958772E-2</v>
      </c>
      <c r="P6" s="215">
        <v>-2.1231453592475684E-2</v>
      </c>
      <c r="Q6" s="215">
        <v>-2.2510367412252038E-2</v>
      </c>
      <c r="R6" s="215">
        <v>-2.0474592800687034E-2</v>
      </c>
      <c r="S6" s="215">
        <v>-2.101125027371837E-2</v>
      </c>
      <c r="T6" s="215">
        <v>-1.9148255637634469E-2</v>
      </c>
      <c r="U6" s="216">
        <v>-1.9452181809125706E-2</v>
      </c>
    </row>
    <row r="8" spans="1:21">
      <c r="A8" s="309" t="s">
        <v>345</v>
      </c>
      <c r="B8" s="309" t="s">
        <v>704</v>
      </c>
    </row>
    <row r="9" spans="1:21">
      <c r="A9" s="309" t="s">
        <v>317</v>
      </c>
      <c r="B9" s="309" t="s">
        <v>705</v>
      </c>
    </row>
    <row r="10" spans="1:21">
      <c r="A10" s="310"/>
      <c r="B10" s="309"/>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
  <sheetViews>
    <sheetView topLeftCell="A4" workbookViewId="0">
      <selection activeCell="A10" sqref="A10"/>
    </sheetView>
  </sheetViews>
  <sheetFormatPr baseColWidth="10" defaultRowHeight="15"/>
  <sheetData>
    <row r="1" spans="1:20">
      <c r="A1" s="220"/>
      <c r="B1" s="220"/>
      <c r="C1" s="221">
        <v>2000</v>
      </c>
      <c r="D1" s="221">
        <v>2001</v>
      </c>
      <c r="E1" s="221">
        <v>2002</v>
      </c>
      <c r="F1" s="221">
        <v>2003</v>
      </c>
      <c r="G1" s="221">
        <v>2004</v>
      </c>
      <c r="H1" s="221">
        <v>2005</v>
      </c>
      <c r="I1" s="221">
        <v>2006</v>
      </c>
      <c r="J1" s="221">
        <v>2007</v>
      </c>
      <c r="K1" s="221">
        <v>2008</v>
      </c>
      <c r="L1" s="221">
        <v>2009</v>
      </c>
      <c r="M1" s="221">
        <v>2010</v>
      </c>
      <c r="N1" s="221">
        <v>2011</v>
      </c>
      <c r="O1" s="221">
        <v>2012</v>
      </c>
      <c r="P1" s="221">
        <v>2013</v>
      </c>
      <c r="Q1" s="221">
        <v>2014</v>
      </c>
      <c r="R1" s="221">
        <v>2015</v>
      </c>
      <c r="S1" s="221">
        <v>2016</v>
      </c>
      <c r="T1" s="221">
        <v>2017</v>
      </c>
    </row>
    <row r="2" spans="1:20">
      <c r="A2" s="312" t="s">
        <v>462</v>
      </c>
      <c r="B2" s="312" t="s">
        <v>463</v>
      </c>
      <c r="C2" s="222">
        <v>0.21119151418416929</v>
      </c>
      <c r="D2" s="222">
        <v>0.20807889546222857</v>
      </c>
      <c r="E2" s="222">
        <v>0.2005730604492045</v>
      </c>
      <c r="F2" s="222">
        <v>0.18971358941683952</v>
      </c>
      <c r="G2" s="222">
        <v>0.19178827231386503</v>
      </c>
      <c r="H2" s="222">
        <v>0.19203749805340603</v>
      </c>
      <c r="I2" s="222">
        <v>0.19853603466383429</v>
      </c>
      <c r="J2" s="222">
        <v>0.19639557114600076</v>
      </c>
      <c r="K2" s="222">
        <v>0.19431691695359318</v>
      </c>
      <c r="L2" s="222">
        <v>0.16949352981942986</v>
      </c>
      <c r="M2" s="222">
        <v>0.18418735331072342</v>
      </c>
      <c r="N2" s="222">
        <v>0.19303633119231783</v>
      </c>
      <c r="O2" s="222">
        <v>0.19601408269995654</v>
      </c>
      <c r="P2" s="222">
        <v>0.19610483523199868</v>
      </c>
      <c r="Q2" s="222">
        <v>0.1948557167876489</v>
      </c>
      <c r="R2" s="222">
        <v>0.20358828474112456</v>
      </c>
      <c r="S2" s="222">
        <v>0.20170890006497449</v>
      </c>
      <c r="T2" s="222">
        <v>0.20662548321178587</v>
      </c>
    </row>
    <row r="3" spans="1:20">
      <c r="A3" s="311"/>
      <c r="B3" s="312" t="s">
        <v>464</v>
      </c>
      <c r="C3" s="222">
        <v>8.8837368159422683E-3</v>
      </c>
      <c r="D3" s="222">
        <v>8.1655720972565321E-3</v>
      </c>
      <c r="E3" s="222">
        <v>7.5575442947571807E-3</v>
      </c>
      <c r="F3" s="222">
        <v>7.4064455872631186E-3</v>
      </c>
      <c r="G3" s="222">
        <v>8.5035114045089854E-3</v>
      </c>
      <c r="H3" s="222">
        <v>1.1481536662504496E-2</v>
      </c>
      <c r="I3" s="222">
        <v>1.3078952423259788E-2</v>
      </c>
      <c r="J3" s="222">
        <v>1.2008448716363786E-2</v>
      </c>
      <c r="K3" s="222">
        <v>1.5337643923347957E-2</v>
      </c>
      <c r="L3" s="222">
        <v>9.5965652115086487E-3</v>
      </c>
      <c r="M3" s="222">
        <v>1.1565241927359896E-2</v>
      </c>
      <c r="N3" s="222">
        <v>1.4604767172455471E-2</v>
      </c>
      <c r="O3" s="222">
        <v>1.466293630230505E-2</v>
      </c>
      <c r="P3" s="222">
        <v>1.3217053366515696E-2</v>
      </c>
      <c r="Q3" s="222">
        <v>1.2535788795519509E-2</v>
      </c>
      <c r="R3" s="222">
        <v>1.0050344973144497E-2</v>
      </c>
      <c r="S3" s="222">
        <v>7.9284096334507181E-3</v>
      </c>
      <c r="T3" s="222">
        <v>9.4977651932170795E-3</v>
      </c>
    </row>
    <row r="4" spans="1:20">
      <c r="A4" s="311"/>
      <c r="B4" s="311" t="s">
        <v>210</v>
      </c>
      <c r="C4" s="222">
        <v>6.5874341346625329E-2</v>
      </c>
      <c r="D4" s="222">
        <v>6.6414539071642173E-2</v>
      </c>
      <c r="E4" s="222">
        <v>6.717989405660181E-2</v>
      </c>
      <c r="F4" s="222">
        <v>6.3999544971195824E-2</v>
      </c>
      <c r="G4" s="222">
        <v>6.4396646985743711E-2</v>
      </c>
      <c r="H4" s="222">
        <v>6.6811698817320297E-2</v>
      </c>
      <c r="I4" s="222">
        <v>6.7735709906820388E-2</v>
      </c>
      <c r="J4" s="222">
        <v>7.0128741706844688E-2</v>
      </c>
      <c r="K4" s="222">
        <v>7.1539307260663126E-2</v>
      </c>
      <c r="L4" s="222">
        <v>6.9265208203583728E-2</v>
      </c>
      <c r="M4" s="222">
        <v>7.213015558147215E-2</v>
      </c>
      <c r="N4" s="222">
        <v>7.6572039804330527E-2</v>
      </c>
      <c r="O4" s="222">
        <v>8.1353370158234073E-2</v>
      </c>
      <c r="P4" s="222">
        <v>8.432549007197751E-2</v>
      </c>
      <c r="Q4" s="222">
        <v>8.9275339397562062E-2</v>
      </c>
      <c r="R4" s="222">
        <v>9.2287594067044149E-2</v>
      </c>
      <c r="S4" s="222">
        <v>9.1917320898442401E-2</v>
      </c>
      <c r="T4" s="222">
        <v>9.2696373037098712E-2</v>
      </c>
    </row>
    <row r="5" spans="1:20">
      <c r="A5" s="312" t="s">
        <v>465</v>
      </c>
      <c r="B5" s="312" t="s">
        <v>463</v>
      </c>
      <c r="C5" s="222">
        <v>-0.20134567103007267</v>
      </c>
      <c r="D5" s="222">
        <v>-0.19454464568976726</v>
      </c>
      <c r="E5" s="222">
        <v>-0.18527914466860096</v>
      </c>
      <c r="F5" s="222">
        <v>-0.17695457193563854</v>
      </c>
      <c r="G5" s="222">
        <v>-0.18197170806194063</v>
      </c>
      <c r="H5" s="222">
        <v>-0.18775095319397136</v>
      </c>
      <c r="I5" s="222">
        <v>-0.19380376657535017</v>
      </c>
      <c r="J5" s="222">
        <v>-0.19849947614043764</v>
      </c>
      <c r="K5" s="222">
        <v>-0.19578335508286568</v>
      </c>
      <c r="L5" s="222">
        <v>-0.17318832826728886</v>
      </c>
      <c r="M5" s="222">
        <v>-0.18915851137354039</v>
      </c>
      <c r="N5" s="222">
        <v>-0.20114988711936493</v>
      </c>
      <c r="O5" s="222">
        <v>-0.19722457827541501</v>
      </c>
      <c r="P5" s="222">
        <v>-0.1946420466004688</v>
      </c>
      <c r="Q5" s="222">
        <v>-0.19706898195849315</v>
      </c>
      <c r="R5" s="222">
        <v>-0.2051616788693032</v>
      </c>
      <c r="S5" s="222">
        <v>-0.20863262866558255</v>
      </c>
      <c r="T5" s="222">
        <v>-0.21616775690678131</v>
      </c>
    </row>
    <row r="6" spans="1:20">
      <c r="A6" s="311"/>
      <c r="B6" s="312" t="s">
        <v>464</v>
      </c>
      <c r="C6" s="222">
        <v>-2.4336531210583087E-2</v>
      </c>
      <c r="D6" s="222">
        <v>-2.2320120920556494E-2</v>
      </c>
      <c r="E6" s="222">
        <v>-2.0596959748184471E-2</v>
      </c>
      <c r="F6" s="222">
        <v>-2.0914172491485073E-2</v>
      </c>
      <c r="G6" s="222">
        <v>-2.4186649327266892E-2</v>
      </c>
      <c r="H6" s="222">
        <v>-3.1772881327138208E-2</v>
      </c>
      <c r="I6" s="222">
        <v>-3.6561833962701094E-2</v>
      </c>
      <c r="J6" s="222">
        <v>-3.3880583714509416E-2</v>
      </c>
      <c r="K6" s="222">
        <v>-4.2960875937321195E-2</v>
      </c>
      <c r="L6" s="222">
        <v>-2.8713782429656345E-2</v>
      </c>
      <c r="M6" s="222">
        <v>-3.426120226192797E-2</v>
      </c>
      <c r="N6" s="222">
        <v>-4.328184110817837E-2</v>
      </c>
      <c r="O6" s="222">
        <v>-4.6138843089155321E-2</v>
      </c>
      <c r="P6" s="222">
        <v>-4.2344353763409878E-2</v>
      </c>
      <c r="Q6" s="222">
        <v>-3.6431423899821604E-2</v>
      </c>
      <c r="R6" s="222">
        <v>-2.6783634881588334E-2</v>
      </c>
      <c r="S6" s="222">
        <v>-2.1111763248866537E-2</v>
      </c>
      <c r="T6" s="222">
        <v>-2.5231084214012586E-2</v>
      </c>
    </row>
    <row r="7" spans="1:20">
      <c r="A7" s="311"/>
      <c r="B7" s="311" t="s">
        <v>210</v>
      </c>
      <c r="C7" s="222">
        <v>-5.2345996341096386E-2</v>
      </c>
      <c r="D7" s="222">
        <v>-5.4503022363801848E-2</v>
      </c>
      <c r="E7" s="222">
        <v>-5.3727242669078343E-2</v>
      </c>
      <c r="F7" s="222">
        <v>-5.3047113878623833E-2</v>
      </c>
      <c r="G7" s="222">
        <v>-5.370485481675967E-2</v>
      </c>
      <c r="H7" s="222">
        <v>-5.6672555431917349E-2</v>
      </c>
      <c r="I7" s="222">
        <v>-5.8385761228384472E-2</v>
      </c>
      <c r="J7" s="222">
        <v>-6.0343022417274482E-2</v>
      </c>
      <c r="K7" s="222">
        <v>-6.1401159919292507E-2</v>
      </c>
      <c r="L7" s="222">
        <v>-6.0966013090121896E-2</v>
      </c>
      <c r="M7" s="222">
        <v>-6.4552785085268363E-2</v>
      </c>
      <c r="N7" s="222">
        <v>-6.7117867593225508E-2</v>
      </c>
      <c r="O7" s="222">
        <v>-6.9166737041867016E-2</v>
      </c>
      <c r="P7" s="222">
        <v>-7.4663150054152E-2</v>
      </c>
      <c r="Q7" s="222">
        <v>-8.2145257737473637E-2</v>
      </c>
      <c r="R7" s="222">
        <v>-8.7102080027947212E-2</v>
      </c>
      <c r="S7" s="222">
        <v>-8.7313467661745123E-2</v>
      </c>
      <c r="T7" s="222">
        <v>-8.585122727830076E-2</v>
      </c>
    </row>
    <row r="8" spans="1:20">
      <c r="A8" s="311" t="s">
        <v>318</v>
      </c>
      <c r="B8" s="312" t="s">
        <v>466</v>
      </c>
      <c r="C8" s="222">
        <v>5.365634035243155E-3</v>
      </c>
      <c r="D8" s="222">
        <v>4.4330990768430643E-3</v>
      </c>
      <c r="E8" s="222">
        <v>4.1936726183990844E-3</v>
      </c>
      <c r="F8" s="222">
        <v>4.0569693609850211E-3</v>
      </c>
      <c r="G8" s="222">
        <v>5.3017348984958504E-3</v>
      </c>
      <c r="H8" s="222">
        <v>6.7200704454656391E-3</v>
      </c>
      <c r="I8" s="222">
        <v>7.0676827813311799E-3</v>
      </c>
      <c r="J8" s="222">
        <v>7.0480802118102776E-3</v>
      </c>
      <c r="K8" s="222">
        <v>7.3683007257651654E-3</v>
      </c>
      <c r="L8" s="222">
        <v>6.5989582849193002E-3</v>
      </c>
      <c r="M8" s="222">
        <v>7.1774695294766827E-3</v>
      </c>
      <c r="N8" s="222">
        <v>7.8571019093272385E-3</v>
      </c>
      <c r="O8" s="222">
        <v>7.5399300269436481E-3</v>
      </c>
      <c r="P8" s="222">
        <v>7.6563783393924683E-3</v>
      </c>
      <c r="Q8" s="222">
        <v>7.5245433803229648E-3</v>
      </c>
      <c r="R8" s="222">
        <v>7.4566782142909127E-3</v>
      </c>
      <c r="S8" s="222">
        <v>7.3235369080055009E-3</v>
      </c>
      <c r="T8" s="222">
        <v>7.4071746832151033E-3</v>
      </c>
    </row>
    <row r="10" spans="1:20">
      <c r="A10" s="313" t="s">
        <v>345</v>
      </c>
      <c r="B10" s="313" t="s">
        <v>706</v>
      </c>
    </row>
    <row r="11" spans="1:20">
      <c r="A11" s="313" t="s">
        <v>317</v>
      </c>
      <c r="B11" s="315" t="s">
        <v>707</v>
      </c>
    </row>
    <row r="12" spans="1:20">
      <c r="A12" s="314" t="s">
        <v>316</v>
      </c>
      <c r="B12" s="313" t="s">
        <v>467</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9"/>
  <sheetViews>
    <sheetView topLeftCell="A4" zoomScale="50" zoomScaleNormal="50" workbookViewId="0">
      <selection activeCell="B15" sqref="B15"/>
    </sheetView>
  </sheetViews>
  <sheetFormatPr baseColWidth="10" defaultRowHeight="15"/>
  <sheetData>
    <row r="1" spans="1:40">
      <c r="A1" s="223"/>
      <c r="B1" s="224" t="s">
        <v>12</v>
      </c>
      <c r="C1" s="224" t="s">
        <v>13</v>
      </c>
      <c r="D1" s="224" t="s">
        <v>14</v>
      </c>
      <c r="E1" s="224" t="s">
        <v>15</v>
      </c>
      <c r="F1" s="224" t="s">
        <v>16</v>
      </c>
      <c r="G1" s="224" t="s">
        <v>17</v>
      </c>
      <c r="H1" s="224" t="s">
        <v>18</v>
      </c>
      <c r="I1" s="224" t="s">
        <v>19</v>
      </c>
      <c r="J1" s="224" t="s">
        <v>20</v>
      </c>
      <c r="K1" s="224" t="s">
        <v>21</v>
      </c>
      <c r="L1" s="224" t="s">
        <v>22</v>
      </c>
      <c r="M1" s="224" t="s">
        <v>23</v>
      </c>
      <c r="N1" s="224" t="s">
        <v>24</v>
      </c>
      <c r="O1" s="224" t="s">
        <v>25</v>
      </c>
      <c r="P1" s="224" t="s">
        <v>26</v>
      </c>
      <c r="Q1" s="224" t="s">
        <v>27</v>
      </c>
      <c r="R1" s="224" t="s">
        <v>28</v>
      </c>
      <c r="S1" s="224" t="s">
        <v>29</v>
      </c>
      <c r="T1" s="224" t="s">
        <v>30</v>
      </c>
      <c r="U1" s="224" t="s">
        <v>31</v>
      </c>
      <c r="V1" s="224" t="s">
        <v>32</v>
      </c>
      <c r="W1" s="224" t="s">
        <v>33</v>
      </c>
      <c r="X1" s="224" t="s">
        <v>34</v>
      </c>
      <c r="Y1" s="224" t="s">
        <v>35</v>
      </c>
      <c r="Z1" s="224" t="s">
        <v>36</v>
      </c>
      <c r="AA1" s="224" t="s">
        <v>37</v>
      </c>
      <c r="AB1" s="224" t="s">
        <v>38</v>
      </c>
      <c r="AC1" s="224" t="s">
        <v>39</v>
      </c>
      <c r="AD1" s="224" t="s">
        <v>40</v>
      </c>
      <c r="AE1" s="224" t="s">
        <v>41</v>
      </c>
      <c r="AF1" s="224" t="s">
        <v>42</v>
      </c>
      <c r="AG1" s="224" t="s">
        <v>43</v>
      </c>
      <c r="AH1" s="224" t="s">
        <v>44</v>
      </c>
      <c r="AI1" s="224" t="s">
        <v>45</v>
      </c>
      <c r="AJ1" s="224" t="s">
        <v>46</v>
      </c>
      <c r="AK1" s="224" t="s">
        <v>47</v>
      </c>
      <c r="AL1" s="224" t="s">
        <v>48</v>
      </c>
      <c r="AM1" s="224" t="s">
        <v>49</v>
      </c>
      <c r="AN1" s="224" t="s">
        <v>50</v>
      </c>
    </row>
    <row r="2" spans="1:40">
      <c r="A2" s="316" t="s">
        <v>100</v>
      </c>
      <c r="B2" s="223">
        <v>1.2875688176430335E-2</v>
      </c>
      <c r="C2" s="223">
        <v>1.2757782483746826E-2</v>
      </c>
      <c r="D2" s="223">
        <v>1.2919224070762502E-2</v>
      </c>
      <c r="E2" s="223">
        <v>1.3065738490780182E-2</v>
      </c>
      <c r="F2" s="223">
        <v>1.3161161882960303E-2</v>
      </c>
      <c r="G2" s="223">
        <v>1.3908654368546545E-2</v>
      </c>
      <c r="H2" s="223">
        <v>1.3017228416174278E-2</v>
      </c>
      <c r="I2" s="223">
        <v>1.2883732985813473E-2</v>
      </c>
      <c r="J2" s="223">
        <v>1.2953160634763353E-2</v>
      </c>
      <c r="K2" s="223">
        <v>1.3346347949641813E-2</v>
      </c>
      <c r="L2" s="223">
        <v>1.3392241216644511E-2</v>
      </c>
      <c r="M2" s="223">
        <v>1.3027976643421275E-2</v>
      </c>
      <c r="N2" s="223">
        <v>1.2373993617472129E-2</v>
      </c>
      <c r="O2" s="223">
        <v>1.1626389314472551E-2</v>
      </c>
      <c r="P2" s="223">
        <v>1.1355542448735181E-2</v>
      </c>
      <c r="Q2" s="223">
        <v>1.115795639014509E-2</v>
      </c>
      <c r="R2" s="223">
        <v>1.0990482552731162E-2</v>
      </c>
      <c r="S2" s="223">
        <v>1.1093743466358405E-2</v>
      </c>
      <c r="T2" s="223">
        <v>1.1500267400904788E-2</v>
      </c>
      <c r="U2" s="223">
        <v>1.1677103882491355E-2</v>
      </c>
      <c r="V2" s="223">
        <v>1.1882322794717919E-2</v>
      </c>
      <c r="W2" s="223">
        <v>1.2423190118364062E-2</v>
      </c>
      <c r="X2" s="223">
        <v>1.2497331063856823E-2</v>
      </c>
      <c r="Y2" s="223">
        <v>1.1949730383471491E-2</v>
      </c>
      <c r="Z2" s="223">
        <v>1.1641691711453548E-2</v>
      </c>
      <c r="AA2" s="223">
        <v>1.1553443477892941E-2</v>
      </c>
      <c r="AB2" s="223">
        <v>1.1469602408752697E-2</v>
      </c>
      <c r="AC2" s="223">
        <v>1.1424833482185783E-2</v>
      </c>
      <c r="AD2" s="223">
        <v>1.1195234020281148E-2</v>
      </c>
      <c r="AE2" s="223">
        <v>1.0787466859865686E-2</v>
      </c>
      <c r="AF2" s="223">
        <v>1.0778717932619298E-2</v>
      </c>
      <c r="AG2" s="223">
        <v>1.0683515218148011E-2</v>
      </c>
      <c r="AH2" s="223">
        <v>1.0513098372144569E-2</v>
      </c>
      <c r="AI2" s="223">
        <v>1.0180674231176622E-2</v>
      </c>
      <c r="AJ2" s="223">
        <v>1.0093513314868656E-2</v>
      </c>
      <c r="AK2" s="223">
        <v>1.0117723911247796E-2</v>
      </c>
      <c r="AL2" s="223">
        <v>1.0155002221323928E-2</v>
      </c>
      <c r="AM2" s="223">
        <v>1.0130076424889134E-2</v>
      </c>
      <c r="AN2" s="223">
        <v>1.0151236502923044E-2</v>
      </c>
    </row>
    <row r="3" spans="1:40">
      <c r="A3" s="316" t="s">
        <v>261</v>
      </c>
      <c r="B3" s="223">
        <v>2.7819111714018185E-2</v>
      </c>
      <c r="C3" s="223">
        <v>2.7172267424893728E-2</v>
      </c>
      <c r="D3" s="223">
        <v>2.830477302379765E-2</v>
      </c>
      <c r="E3" s="223">
        <v>2.8919583188120174E-2</v>
      </c>
      <c r="F3" s="223">
        <v>2.8633708958219258E-2</v>
      </c>
      <c r="G3" s="223">
        <v>2.7865432281472226E-2</v>
      </c>
      <c r="H3" s="223">
        <v>2.7924976499967048E-2</v>
      </c>
      <c r="I3" s="223">
        <v>2.8048584449212415E-2</v>
      </c>
      <c r="J3" s="223">
        <v>2.8558127999161066E-2</v>
      </c>
      <c r="K3" s="223">
        <v>2.8788191976035066E-2</v>
      </c>
      <c r="L3" s="223">
        <v>2.7823378272217696E-2</v>
      </c>
      <c r="M3" s="223">
        <v>2.7097643606164019E-2</v>
      </c>
      <c r="N3" s="223">
        <v>2.6333687736092241E-2</v>
      </c>
      <c r="O3" s="223">
        <v>2.5232031200279493E-2</v>
      </c>
      <c r="P3" s="223">
        <v>2.5259712845127433E-2</v>
      </c>
      <c r="Q3" s="223">
        <v>2.430773761964607E-2</v>
      </c>
      <c r="R3" s="223">
        <v>2.4036141106249645E-2</v>
      </c>
      <c r="S3" s="223">
        <v>2.3910151584324486E-2</v>
      </c>
      <c r="T3" s="223">
        <v>2.3923094967378353E-2</v>
      </c>
      <c r="U3" s="223">
        <v>2.4021834128942182E-2</v>
      </c>
      <c r="V3" s="223">
        <v>2.405778934719394E-2</v>
      </c>
      <c r="W3" s="223">
        <v>2.3944100262695975E-2</v>
      </c>
      <c r="X3" s="223">
        <v>2.4016725384641918E-2</v>
      </c>
      <c r="Y3" s="223">
        <v>2.3129452290260151E-2</v>
      </c>
      <c r="Z3" s="223">
        <v>2.2199873418778601E-2</v>
      </c>
      <c r="AA3" s="223">
        <v>2.1602621717493182E-2</v>
      </c>
      <c r="AB3" s="223">
        <v>2.0800457712098524E-2</v>
      </c>
      <c r="AC3" s="223">
        <v>2.0435946922698379E-2</v>
      </c>
      <c r="AD3" s="223">
        <v>2.0147341868499345E-2</v>
      </c>
      <c r="AE3" s="223">
        <v>2.0263390544713232E-2</v>
      </c>
      <c r="AF3" s="223">
        <v>1.9908646460333239E-2</v>
      </c>
      <c r="AG3" s="223">
        <v>1.9800892708520527E-2</v>
      </c>
      <c r="AH3" s="223">
        <v>1.9254003946371431E-2</v>
      </c>
      <c r="AI3" s="223">
        <v>1.8711381080753507E-2</v>
      </c>
      <c r="AJ3" s="223">
        <v>1.893087568859312E-2</v>
      </c>
      <c r="AK3" s="223">
        <v>1.9005180179774477E-2</v>
      </c>
      <c r="AL3" s="223">
        <v>1.995366886436839E-2</v>
      </c>
      <c r="AM3" s="223">
        <v>1.9923235897033549E-2</v>
      </c>
      <c r="AN3" s="223">
        <v>1.9876627712737453E-2</v>
      </c>
    </row>
    <row r="4" spans="1:40">
      <c r="A4" s="316" t="s">
        <v>53</v>
      </c>
      <c r="B4" s="223">
        <v>5.1617821735953674E-2</v>
      </c>
      <c r="C4" s="223">
        <v>5.1171824899255237E-2</v>
      </c>
      <c r="D4" s="223">
        <v>5.1275077228858018E-2</v>
      </c>
      <c r="E4" s="223">
        <v>5.3522828460587216E-2</v>
      </c>
      <c r="F4" s="223">
        <v>5.3190925810939239E-2</v>
      </c>
      <c r="G4" s="223">
        <v>5.2691782617131609E-2</v>
      </c>
      <c r="H4" s="223">
        <v>5.0849351328543069E-2</v>
      </c>
      <c r="I4" s="223">
        <v>5.000299320206042E-2</v>
      </c>
      <c r="J4" s="223">
        <v>5.0394167035333837E-2</v>
      </c>
      <c r="K4" s="223">
        <v>5.1596991571560322E-2</v>
      </c>
      <c r="L4" s="223">
        <v>4.9729998630094092E-2</v>
      </c>
      <c r="M4" s="223">
        <v>4.9802936105531027E-2</v>
      </c>
      <c r="N4" s="223">
        <v>4.9405440949781415E-2</v>
      </c>
      <c r="O4" s="223">
        <v>4.7848528547419181E-2</v>
      </c>
      <c r="P4" s="223">
        <v>4.7810123108834646E-2</v>
      </c>
      <c r="Q4" s="223">
        <v>4.7739881084603267E-2</v>
      </c>
      <c r="R4" s="223">
        <v>4.6796370485044772E-2</v>
      </c>
      <c r="S4" s="223">
        <v>4.8122869683653612E-2</v>
      </c>
      <c r="T4" s="223">
        <v>5.0229822478753072E-2</v>
      </c>
      <c r="U4" s="223">
        <v>5.0384915981727452E-2</v>
      </c>
      <c r="V4" s="223">
        <v>5.0852921732492964E-2</v>
      </c>
      <c r="W4" s="223">
        <v>5.2041126729800671E-2</v>
      </c>
      <c r="X4" s="223">
        <v>5.1296464406590594E-2</v>
      </c>
      <c r="Y4" s="223">
        <v>4.8216469243465468E-2</v>
      </c>
      <c r="Z4" s="223">
        <v>4.5705598297096743E-2</v>
      </c>
      <c r="AA4" s="223">
        <v>4.408206730610971E-2</v>
      </c>
      <c r="AB4" s="223">
        <v>4.2876137539682391E-2</v>
      </c>
      <c r="AC4" s="223">
        <v>4.0989704785211543E-2</v>
      </c>
      <c r="AD4" s="223">
        <v>3.9747218852946388E-2</v>
      </c>
      <c r="AE4" s="223">
        <v>3.9391537013523541E-2</v>
      </c>
      <c r="AF4" s="223">
        <v>3.802091069293223E-2</v>
      </c>
      <c r="AG4" s="223">
        <v>3.7785623582292607E-2</v>
      </c>
      <c r="AH4" s="223">
        <v>3.771602460123983E-2</v>
      </c>
      <c r="AI4" s="223">
        <v>3.7094119571157408E-2</v>
      </c>
      <c r="AJ4" s="223">
        <v>3.6876850528631863E-2</v>
      </c>
      <c r="AK4" s="223">
        <v>3.7350121518316973E-2</v>
      </c>
      <c r="AL4" s="223">
        <v>3.6977294045963706E-2</v>
      </c>
      <c r="AM4" s="223">
        <v>3.6817517958590486E-2</v>
      </c>
      <c r="AN4" s="223">
        <v>3.6672746837347232E-2</v>
      </c>
    </row>
    <row r="5" spans="1:40">
      <c r="A5" s="316" t="s">
        <v>105</v>
      </c>
      <c r="B5" s="223"/>
      <c r="C5" s="223"/>
      <c r="D5" s="223"/>
      <c r="E5" s="223"/>
      <c r="F5" s="223"/>
      <c r="G5" s="223"/>
      <c r="H5" s="223"/>
      <c r="I5" s="223"/>
      <c r="J5" s="223"/>
      <c r="K5" s="223"/>
      <c r="L5" s="223"/>
      <c r="M5" s="223">
        <v>8.6929249532854289E-2</v>
      </c>
      <c r="N5" s="223">
        <v>8.0475029649702129E-2</v>
      </c>
      <c r="O5" s="223">
        <v>7.2782101774561805E-2</v>
      </c>
      <c r="P5" s="223">
        <v>7.2595786418960612E-2</v>
      </c>
      <c r="Q5" s="223">
        <v>7.1119380281938899E-2</v>
      </c>
      <c r="R5" s="223">
        <v>7.0993606588484762E-2</v>
      </c>
      <c r="S5" s="223">
        <v>7.2545434888993759E-2</v>
      </c>
      <c r="T5" s="223">
        <v>7.4547960647548303E-2</v>
      </c>
      <c r="U5" s="223">
        <v>7.4849915428920777E-2</v>
      </c>
      <c r="V5" s="223">
        <v>7.6392609617985885E-2</v>
      </c>
      <c r="W5" s="223">
        <v>8.037226569819915E-2</v>
      </c>
      <c r="X5" s="223">
        <v>8.109395945140048E-2</v>
      </c>
      <c r="Y5" s="223">
        <v>7.8294692518237508E-2</v>
      </c>
      <c r="Z5" s="223">
        <v>7.8056369740059792E-2</v>
      </c>
      <c r="AA5" s="223">
        <v>7.7362634350488693E-2</v>
      </c>
      <c r="AB5" s="223">
        <v>7.9818461990892431E-2</v>
      </c>
      <c r="AC5" s="223">
        <v>8.135398883246571E-2</v>
      </c>
      <c r="AD5" s="223">
        <v>7.9867073630726496E-2</v>
      </c>
      <c r="AE5" s="223">
        <v>7.6046858926958366E-2</v>
      </c>
      <c r="AF5" s="223">
        <v>7.7310287681820328E-2</v>
      </c>
      <c r="AG5" s="223">
        <v>7.8136354083053E-2</v>
      </c>
      <c r="AH5" s="223">
        <v>7.8360531694193214E-2</v>
      </c>
      <c r="AI5" s="223">
        <v>7.6907156308158309E-2</v>
      </c>
      <c r="AJ5" s="223">
        <v>7.739307963991264E-2</v>
      </c>
      <c r="AK5" s="223">
        <v>7.8610394465585112E-2</v>
      </c>
      <c r="AL5" s="223">
        <v>7.8315548267422583E-2</v>
      </c>
      <c r="AM5" s="223">
        <v>7.845093876611188E-2</v>
      </c>
      <c r="AN5" s="223">
        <v>7.7574878531074962E-2</v>
      </c>
    </row>
    <row r="6" spans="1:40">
      <c r="A6" s="316" t="s">
        <v>107</v>
      </c>
      <c r="B6" s="223">
        <v>4.8751726565021969E-2</v>
      </c>
      <c r="C6" s="223">
        <v>4.8575253260125968E-2</v>
      </c>
      <c r="D6" s="223">
        <v>4.8454606378546088E-2</v>
      </c>
      <c r="E6" s="223">
        <v>5.0340594892407421E-2</v>
      </c>
      <c r="F6" s="223">
        <v>5.0272642284751666E-2</v>
      </c>
      <c r="G6" s="223">
        <v>5.0629378692837852E-2</v>
      </c>
      <c r="H6" s="223">
        <v>5.0421952320520699E-2</v>
      </c>
      <c r="I6" s="223">
        <v>4.9790777639569364E-2</v>
      </c>
      <c r="J6" s="223">
        <v>4.8789006874660153E-2</v>
      </c>
      <c r="K6" s="223">
        <v>4.9579984457846185E-2</v>
      </c>
      <c r="L6" s="223">
        <v>4.8756979079759837E-2</v>
      </c>
      <c r="M6" s="223">
        <v>4.5090105722050029E-2</v>
      </c>
      <c r="N6" s="223">
        <v>4.5124414810017804E-2</v>
      </c>
      <c r="O6" s="223">
        <v>4.7238303726248231E-2</v>
      </c>
      <c r="P6" s="223">
        <v>4.8132135282071026E-2</v>
      </c>
      <c r="Q6" s="223">
        <v>4.9830467411759075E-2</v>
      </c>
      <c r="R6" s="223">
        <v>4.7305316483129037E-2</v>
      </c>
      <c r="S6" s="223">
        <v>4.527293208964317E-2</v>
      </c>
      <c r="T6" s="223">
        <v>4.4490439401755066E-2</v>
      </c>
      <c r="U6" s="223">
        <v>4.199731746436576E-2</v>
      </c>
      <c r="V6" s="223">
        <v>4.2235590327644019E-2</v>
      </c>
      <c r="W6" s="223">
        <v>4.2867723963767014E-2</v>
      </c>
      <c r="X6" s="223">
        <v>4.045941205876552E-2</v>
      </c>
      <c r="Y6" s="223">
        <v>3.7777139736497385E-2</v>
      </c>
      <c r="Z6" s="223">
        <v>3.5996094375726685E-2</v>
      </c>
      <c r="AA6" s="223">
        <v>3.4771761022900485E-2</v>
      </c>
      <c r="AB6" s="223">
        <v>3.4536232885953484E-2</v>
      </c>
      <c r="AC6" s="223">
        <v>3.3867292581657368E-2</v>
      </c>
      <c r="AD6" s="223">
        <v>3.1742693767944793E-2</v>
      </c>
      <c r="AE6" s="223">
        <v>2.8931640516234276E-2</v>
      </c>
      <c r="AF6" s="223">
        <v>2.8688109221630606E-2</v>
      </c>
      <c r="AG6" s="223">
        <v>2.8362148943776675E-2</v>
      </c>
      <c r="AH6" s="223">
        <v>2.8047265851124954E-2</v>
      </c>
      <c r="AI6" s="223">
        <v>2.7266193482225858E-2</v>
      </c>
      <c r="AJ6" s="223">
        <v>2.6847360645651179E-2</v>
      </c>
      <c r="AK6" s="223">
        <v>2.7129298480685286E-2</v>
      </c>
      <c r="AL6" s="223">
        <v>2.7145605136512339E-2</v>
      </c>
      <c r="AM6" s="223">
        <v>2.7367820451311954E-2</v>
      </c>
      <c r="AN6" s="223">
        <v>2.6453234271534478E-2</v>
      </c>
    </row>
    <row r="7" spans="1:40">
      <c r="A7" s="316" t="s">
        <v>110</v>
      </c>
      <c r="B7" s="223">
        <v>3.649164113434937E-2</v>
      </c>
      <c r="C7" s="223">
        <v>3.4963746709799369E-2</v>
      </c>
      <c r="D7" s="223">
        <v>3.5279282009136902E-2</v>
      </c>
      <c r="E7" s="223">
        <v>3.6243301962038281E-2</v>
      </c>
      <c r="F7" s="223">
        <v>3.6315087534043257E-2</v>
      </c>
      <c r="G7" s="223">
        <v>3.7032788438586296E-2</v>
      </c>
      <c r="H7" s="223">
        <v>3.7100699318654527E-2</v>
      </c>
      <c r="I7" s="223">
        <v>3.6740660256635492E-2</v>
      </c>
      <c r="J7" s="223">
        <v>3.6886778447472859E-2</v>
      </c>
      <c r="K7" s="223">
        <v>3.7342344437839389E-2</v>
      </c>
      <c r="L7" s="223">
        <v>3.6465172215268224E-2</v>
      </c>
      <c r="M7" s="223">
        <v>3.6738068331501728E-2</v>
      </c>
      <c r="N7" s="223">
        <v>3.5453403156067625E-2</v>
      </c>
      <c r="O7" s="223">
        <v>3.5475246852139458E-2</v>
      </c>
      <c r="P7" s="223">
        <v>3.5625864737851239E-2</v>
      </c>
      <c r="Q7" s="223">
        <v>3.5660538873573525E-2</v>
      </c>
      <c r="R7" s="223">
        <v>3.5036838094518602E-2</v>
      </c>
      <c r="S7" s="223">
        <v>3.5130323424770675E-2</v>
      </c>
      <c r="T7" s="223">
        <v>3.5867989119085161E-2</v>
      </c>
      <c r="U7" s="223">
        <v>3.7293517729144271E-2</v>
      </c>
      <c r="V7" s="223">
        <v>3.7444741047860643E-2</v>
      </c>
      <c r="W7" s="223">
        <v>3.7667922341051652E-2</v>
      </c>
      <c r="X7" s="223">
        <v>3.6679679330458126E-2</v>
      </c>
      <c r="Y7" s="223">
        <v>3.5496582882772382E-2</v>
      </c>
      <c r="Z7" s="223">
        <v>3.4532207916935329E-2</v>
      </c>
      <c r="AA7" s="223">
        <v>3.3857777620693391E-2</v>
      </c>
      <c r="AB7" s="223">
        <v>3.3303392168069781E-2</v>
      </c>
      <c r="AC7" s="223">
        <v>3.2606532002378612E-2</v>
      </c>
      <c r="AD7" s="223">
        <v>3.2113764074896287E-2</v>
      </c>
      <c r="AE7" s="223">
        <v>3.2587627995941608E-2</v>
      </c>
      <c r="AF7" s="223">
        <v>3.1796402575267724E-2</v>
      </c>
      <c r="AG7" s="223">
        <v>3.1166748909849811E-2</v>
      </c>
      <c r="AH7" s="223">
        <v>3.1184529105120769E-2</v>
      </c>
      <c r="AI7" s="223">
        <v>3.0822407680246397E-2</v>
      </c>
      <c r="AJ7" s="223">
        <v>3.0988570807288902E-2</v>
      </c>
      <c r="AK7" s="223">
        <v>3.2266346681465795E-2</v>
      </c>
      <c r="AL7" s="223">
        <v>3.1957304972455074E-2</v>
      </c>
      <c r="AM7" s="223">
        <v>3.2096992089230121E-2</v>
      </c>
      <c r="AN7" s="223">
        <v>3.1782309242782081E-2</v>
      </c>
    </row>
    <row r="8" spans="1:40">
      <c r="A8" s="316" t="s">
        <v>114</v>
      </c>
      <c r="B8" s="223">
        <v>1.7582991368361126E-2</v>
      </c>
      <c r="C8" s="223">
        <v>1.8485063170850032E-2</v>
      </c>
      <c r="D8" s="223">
        <v>1.9779066986562097E-2</v>
      </c>
      <c r="E8" s="223">
        <v>2.158448887337824E-2</v>
      </c>
      <c r="F8" s="223">
        <v>2.2488000921661207E-2</v>
      </c>
      <c r="G8" s="223">
        <v>2.1958014041193272E-2</v>
      </c>
      <c r="H8" s="223">
        <v>2.1467826581848187E-2</v>
      </c>
      <c r="I8" s="223">
        <v>2.1625110853374676E-2</v>
      </c>
      <c r="J8" s="223">
        <v>2.0849593025061897E-2</v>
      </c>
      <c r="K8" s="223">
        <v>1.9710987910911904E-2</v>
      </c>
      <c r="L8" s="223">
        <v>1.9072316320823995E-2</v>
      </c>
      <c r="M8" s="223">
        <v>1.9511508075902604E-2</v>
      </c>
      <c r="N8" s="223">
        <v>1.9663171417537647E-2</v>
      </c>
      <c r="O8" s="223">
        <v>2.0407812183819297E-2</v>
      </c>
      <c r="P8" s="223">
        <v>2.2003482418493991E-2</v>
      </c>
      <c r="Q8" s="223">
        <v>2.206306860058754E-2</v>
      </c>
      <c r="R8" s="223">
        <v>2.2832283091394998E-2</v>
      </c>
      <c r="S8" s="223">
        <v>2.3787660509160188E-2</v>
      </c>
      <c r="T8" s="223">
        <v>2.4658091472615648E-2</v>
      </c>
      <c r="U8" s="223">
        <v>2.5468449851618547E-2</v>
      </c>
      <c r="V8" s="223">
        <v>2.5074691665810885E-2</v>
      </c>
      <c r="W8" s="223">
        <v>2.578161589508722E-2</v>
      </c>
      <c r="X8" s="223">
        <v>2.5290203050191869E-2</v>
      </c>
      <c r="Y8" s="223">
        <v>2.4801783606860285E-2</v>
      </c>
      <c r="Z8" s="223">
        <v>2.3367074878594084E-2</v>
      </c>
      <c r="AA8" s="223">
        <v>2.2032550064929261E-2</v>
      </c>
      <c r="AB8" s="223">
        <v>2.1145845140525199E-2</v>
      </c>
      <c r="AC8" s="223">
        <v>2.1276407727077094E-2</v>
      </c>
      <c r="AD8" s="223">
        <v>2.0447621059756643E-2</v>
      </c>
      <c r="AE8" s="223">
        <v>2.0204286304130105E-2</v>
      </c>
      <c r="AF8" s="223">
        <v>1.9687102167339696E-2</v>
      </c>
      <c r="AG8" s="223">
        <v>1.9706801944789749E-2</v>
      </c>
      <c r="AH8" s="223">
        <v>1.9301182579998005E-2</v>
      </c>
      <c r="AI8" s="223">
        <v>1.9388512558782899E-2</v>
      </c>
      <c r="AJ8" s="223">
        <v>1.9448978782089919E-2</v>
      </c>
      <c r="AK8" s="223">
        <v>1.9646913297372989E-2</v>
      </c>
      <c r="AL8" s="223">
        <v>2.016054127528499E-2</v>
      </c>
      <c r="AM8" s="223">
        <v>2.0184238413055562E-2</v>
      </c>
      <c r="AN8" s="223">
        <v>1.9782935810214147E-2</v>
      </c>
    </row>
    <row r="9" spans="1:40">
      <c r="A9" s="316" t="s">
        <v>468</v>
      </c>
      <c r="B9" s="223"/>
      <c r="C9" s="223"/>
      <c r="D9" s="223"/>
      <c r="E9" s="223"/>
      <c r="F9" s="223"/>
      <c r="G9" s="223"/>
      <c r="H9" s="223"/>
      <c r="I9" s="223"/>
      <c r="J9" s="223"/>
      <c r="K9" s="223"/>
      <c r="L9" s="223"/>
      <c r="M9" s="223">
        <v>0.30874038506664853</v>
      </c>
      <c r="N9" s="223">
        <v>0.29893665277833209</v>
      </c>
      <c r="O9" s="223">
        <v>0.29085051664129702</v>
      </c>
      <c r="P9" s="223">
        <v>0.2938615955025855</v>
      </c>
      <c r="Q9" s="223">
        <v>0.29299353620490082</v>
      </c>
      <c r="R9" s="223">
        <v>0.28927514453438008</v>
      </c>
      <c r="S9" s="223">
        <v>0.29246394612605697</v>
      </c>
      <c r="T9" s="223">
        <v>0.30003760928227424</v>
      </c>
      <c r="U9" s="223">
        <v>0.30270427592666721</v>
      </c>
      <c r="V9" s="223">
        <v>0.30626660537857464</v>
      </c>
      <c r="W9" s="223">
        <v>0.31587882893564334</v>
      </c>
      <c r="X9" s="223">
        <v>0.31231188191489417</v>
      </c>
      <c r="Y9" s="223">
        <v>0.29912012475133398</v>
      </c>
      <c r="Z9" s="223">
        <v>0.29062176661164385</v>
      </c>
      <c r="AA9" s="223">
        <v>0.2839734717395479</v>
      </c>
      <c r="AB9" s="223">
        <v>0.28298818808145193</v>
      </c>
      <c r="AC9" s="223">
        <v>0.28172155912494162</v>
      </c>
      <c r="AD9" s="223">
        <v>0.27446190073786275</v>
      </c>
      <c r="AE9" s="223">
        <v>0.26746613548652692</v>
      </c>
      <c r="AF9" s="223">
        <v>0.26418996563587133</v>
      </c>
      <c r="AG9" s="223">
        <v>0.26292306937230059</v>
      </c>
      <c r="AH9" s="223">
        <v>0.26138369278837281</v>
      </c>
      <c r="AI9" s="223">
        <v>0.25742185545660523</v>
      </c>
      <c r="AJ9" s="223">
        <v>0.25920675475972677</v>
      </c>
      <c r="AK9" s="223">
        <v>0.26733909771174846</v>
      </c>
      <c r="AL9" s="223">
        <v>0.26853479786952356</v>
      </c>
      <c r="AM9" s="223">
        <v>0.26931102332580925</v>
      </c>
      <c r="AN9" s="223">
        <v>0.26743106781954296</v>
      </c>
    </row>
    <row r="13" spans="1:40">
      <c r="A13" s="317" t="s">
        <v>345</v>
      </c>
      <c r="B13" s="317" t="s">
        <v>469</v>
      </c>
    </row>
    <row r="14" spans="1:40">
      <c r="A14" s="317" t="s">
        <v>317</v>
      </c>
      <c r="B14" s="317" t="s">
        <v>470</v>
      </c>
    </row>
    <row r="15" spans="1:40">
      <c r="A15" s="318" t="s">
        <v>316</v>
      </c>
      <c r="B15" s="317" t="s">
        <v>471</v>
      </c>
    </row>
    <row r="29" ht="10.5" customHeight="1"/>
  </sheetData>
  <hyperlinks>
    <hyperlink ref="A2" r:id="rId1" display="http://stats.oecd.org/OECDStat_Metadata/ShowMetadata.ashx?Dataset=EO&amp;Coords=[LOCATION].[AUT]&amp;ShowOnWeb=true&amp;Lang=en"/>
    <hyperlink ref="A3" r:id="rId2" display="http://stats.oecd.org/OECDStat_Metadata/ShowMetadata.ashx?Dataset=EO&amp;Coords=[LOCATION].[BEL]&amp;ShowOnWeb=true&amp;Lang=en"/>
    <hyperlink ref="A4" r:id="rId3" display="http://stats.oecd.org/OECDStat_Metadata/ShowMetadata.ashx?Dataset=EO&amp;Coords=[LOCATION].[FRA]&amp;ShowOnWeb=true&amp;Lang=en"/>
    <hyperlink ref="A5" r:id="rId4" display="http://stats.oecd.org/OECDStat_Metadata/ShowMetadata.ashx?Dataset=EO&amp;Coords=[LOCATION].[DEU]&amp;ShowOnWeb=true&amp;Lang=en"/>
    <hyperlink ref="A6" r:id="rId5" display="http://stats.oecd.org/OECDStat_Metadata/ShowMetadata.ashx?Dataset=EO&amp;Coords=[LOCATION].[ITA]&amp;ShowOnWeb=true&amp;Lang=en"/>
    <hyperlink ref="A7" r:id="rId6" display="http://stats.oecd.org/OECDStat_Metadata/ShowMetadata.ashx?Dataset=EO&amp;Coords=[LOCATION].[NLD]&amp;ShowOnWeb=true&amp;Lang=en"/>
    <hyperlink ref="A8" r:id="rId7" display="http://stats.oecd.org/OECDStat_Metadata/ShowMetadata.ashx?Dataset=EO&amp;Coords=[LOCATION].[ESP]&amp;ShowOnWeb=true&amp;Lang=en"/>
    <hyperlink ref="A9" r:id="rId8" display="http://stats.oecd.org/OECDStat_Metadata/ShowMetadata.ashx?Dataset=EO&amp;Coords=[LOCATION].[EA17]&amp;ShowOnWeb=true&amp;Lang=en"/>
  </hyperlinks>
  <pageMargins left="0.7" right="0.7" top="0.75" bottom="0.75" header="0.3" footer="0.3"/>
  <drawing r:id="rId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workbookViewId="0">
      <selection activeCell="A13" sqref="A13"/>
    </sheetView>
  </sheetViews>
  <sheetFormatPr baseColWidth="10" defaultRowHeight="15"/>
  <sheetData>
    <row r="1" spans="1:20">
      <c r="A1" s="223"/>
      <c r="B1" s="223" t="s">
        <v>32</v>
      </c>
      <c r="C1" s="223" t="s">
        <v>33</v>
      </c>
      <c r="D1" s="223" t="s">
        <v>34</v>
      </c>
      <c r="E1" s="223" t="s">
        <v>35</v>
      </c>
      <c r="F1" s="223" t="s">
        <v>36</v>
      </c>
      <c r="G1" s="223" t="s">
        <v>37</v>
      </c>
      <c r="H1" s="223" t="s">
        <v>38</v>
      </c>
      <c r="I1" s="223" t="s">
        <v>39</v>
      </c>
      <c r="J1" s="223" t="s">
        <v>40</v>
      </c>
      <c r="K1" s="223" t="s">
        <v>41</v>
      </c>
      <c r="L1" s="223" t="s">
        <v>42</v>
      </c>
      <c r="M1" s="223" t="s">
        <v>43</v>
      </c>
      <c r="N1" s="223" t="s">
        <v>44</v>
      </c>
      <c r="O1" s="223" t="s">
        <v>45</v>
      </c>
      <c r="P1" s="223" t="s">
        <v>46</v>
      </c>
      <c r="Q1" s="223" t="s">
        <v>47</v>
      </c>
      <c r="R1" s="223" t="s">
        <v>48</v>
      </c>
      <c r="S1" s="223" t="s">
        <v>49</v>
      </c>
      <c r="T1" s="223" t="s">
        <v>50</v>
      </c>
    </row>
    <row r="2" spans="1:20">
      <c r="A2" s="319" t="s">
        <v>100</v>
      </c>
      <c r="B2" s="223">
        <v>1.1019745544999999</v>
      </c>
      <c r="C2" s="223">
        <v>1.1718114714000001</v>
      </c>
      <c r="D2" s="223">
        <v>1.2220273930000001</v>
      </c>
      <c r="E2" s="223">
        <v>1.2726177247999999</v>
      </c>
      <c r="F2" s="223">
        <v>1.2576807419</v>
      </c>
      <c r="G2" s="223">
        <v>1.2065609869</v>
      </c>
      <c r="H2" s="223">
        <v>1.1770462221</v>
      </c>
      <c r="I2" s="223">
        <v>1.2038643679000001</v>
      </c>
      <c r="J2" s="223">
        <v>1.1701200919999999</v>
      </c>
      <c r="K2" s="223">
        <v>1.1652611515</v>
      </c>
      <c r="L2" s="223">
        <v>1.0785462810999999</v>
      </c>
      <c r="M2" s="223">
        <v>1.0513742003</v>
      </c>
      <c r="N2" s="223">
        <v>0.9889471407</v>
      </c>
      <c r="O2" s="223">
        <v>0.99560152390000001</v>
      </c>
      <c r="P2" s="223">
        <v>1.0052542415000001</v>
      </c>
      <c r="Q2" s="223">
        <v>0.96807324760000002</v>
      </c>
      <c r="R2" s="223">
        <v>1.0047429739</v>
      </c>
      <c r="S2" s="223">
        <v>0.99767117569999997</v>
      </c>
      <c r="T2" s="223">
        <v>1.011129961</v>
      </c>
    </row>
    <row r="3" spans="1:20">
      <c r="A3" s="319" t="s">
        <v>261</v>
      </c>
      <c r="B3" s="223">
        <v>2.1997111170000001</v>
      </c>
      <c r="C3" s="223">
        <v>2.2459411548000001</v>
      </c>
      <c r="D3" s="223">
        <v>2.3065202824000002</v>
      </c>
      <c r="E3" s="223">
        <v>2.3869567499</v>
      </c>
      <c r="F3" s="223">
        <v>2.3448419610000002</v>
      </c>
      <c r="G3" s="223">
        <v>2.2458657587999999</v>
      </c>
      <c r="H3" s="223">
        <v>2.1263055791999999</v>
      </c>
      <c r="I3" s="223">
        <v>2.1504505844000001</v>
      </c>
      <c r="J3" s="223">
        <v>2.1281931438999999</v>
      </c>
      <c r="K3" s="223">
        <v>2.1525666306</v>
      </c>
      <c r="L3" s="223">
        <v>1.9925919331999999</v>
      </c>
      <c r="M3" s="223">
        <v>1.9447078623</v>
      </c>
      <c r="N3" s="223">
        <v>1.8316223864000001</v>
      </c>
      <c r="O3" s="223">
        <v>1.8441838112</v>
      </c>
      <c r="P3" s="223">
        <v>1.8656974391000001</v>
      </c>
      <c r="Q3" s="223">
        <v>1.7581562607000001</v>
      </c>
      <c r="R3" s="223">
        <v>1.8872007471000001</v>
      </c>
      <c r="S3" s="223">
        <v>1.882638136</v>
      </c>
      <c r="T3" s="223">
        <v>1.8930954295</v>
      </c>
    </row>
    <row r="4" spans="1:20">
      <c r="A4" s="319" t="s">
        <v>53</v>
      </c>
      <c r="B4" s="223">
        <v>5.0178435339999998</v>
      </c>
      <c r="C4" s="223">
        <v>5.1835076848000003</v>
      </c>
      <c r="D4" s="223">
        <v>5.2159964547</v>
      </c>
      <c r="E4" s="223">
        <v>5.2509694963999998</v>
      </c>
      <c r="F4" s="223">
        <v>5.0152528948999997</v>
      </c>
      <c r="G4" s="223">
        <v>4.6709564446999998</v>
      </c>
      <c r="H4" s="223">
        <v>4.4468889309000001</v>
      </c>
      <c r="I4" s="223">
        <v>4.3630784232000002</v>
      </c>
      <c r="J4" s="223">
        <v>4.2191584746000004</v>
      </c>
      <c r="K4" s="223">
        <v>4.2831883609999997</v>
      </c>
      <c r="L4" s="223">
        <v>3.8063397455999999</v>
      </c>
      <c r="M4" s="223">
        <v>3.6729897985000002</v>
      </c>
      <c r="N4" s="223">
        <v>3.5063106983000001</v>
      </c>
      <c r="O4" s="223">
        <v>3.5775263119999998</v>
      </c>
      <c r="P4" s="223">
        <v>3.6023470843999998</v>
      </c>
      <c r="Q4" s="223">
        <v>3.5585776772000002</v>
      </c>
      <c r="R4" s="223">
        <v>3.6110191805</v>
      </c>
      <c r="S4" s="223">
        <v>3.5432905534999999</v>
      </c>
      <c r="T4" s="223">
        <v>3.5450782376999999</v>
      </c>
    </row>
    <row r="5" spans="1:20">
      <c r="A5" s="319" t="s">
        <v>105</v>
      </c>
      <c r="B5" s="223">
        <v>7.7360933154999998</v>
      </c>
      <c r="C5" s="223">
        <v>8.3018670305000004</v>
      </c>
      <c r="D5" s="223">
        <v>8.6182555443000002</v>
      </c>
      <c r="E5" s="223">
        <v>8.9353083093999999</v>
      </c>
      <c r="F5" s="223">
        <v>8.9199625272999992</v>
      </c>
      <c r="G5" s="223">
        <v>8.4789624142999998</v>
      </c>
      <c r="H5" s="223">
        <v>8.4779624983000001</v>
      </c>
      <c r="I5" s="223">
        <v>8.7357294008000004</v>
      </c>
      <c r="J5" s="223">
        <v>8.3784745163000007</v>
      </c>
      <c r="K5" s="223">
        <v>8.2616742113000008</v>
      </c>
      <c r="L5" s="223">
        <v>7.7335897665999997</v>
      </c>
      <c r="M5" s="223">
        <v>7.5792963304000001</v>
      </c>
      <c r="N5" s="223">
        <v>7.2990691044</v>
      </c>
      <c r="O5" s="223">
        <v>7.4087524233000002</v>
      </c>
      <c r="P5" s="223">
        <v>7.5863396031999999</v>
      </c>
      <c r="Q5" s="223">
        <v>7.5457631283</v>
      </c>
      <c r="R5" s="223">
        <v>7.7644263612</v>
      </c>
      <c r="S5" s="223">
        <v>7.7246168830000004</v>
      </c>
      <c r="T5" s="223">
        <v>7.672596145</v>
      </c>
    </row>
    <row r="6" spans="1:20">
      <c r="A6" s="319" t="s">
        <v>107</v>
      </c>
      <c r="B6" s="223">
        <v>3.7808284194000001</v>
      </c>
      <c r="C6" s="223">
        <v>3.9751391857999998</v>
      </c>
      <c r="D6" s="223">
        <v>3.9391256039</v>
      </c>
      <c r="E6" s="223">
        <v>4.0013752009000001</v>
      </c>
      <c r="F6" s="223">
        <v>3.8647149282000002</v>
      </c>
      <c r="G6" s="223">
        <v>3.6098533197</v>
      </c>
      <c r="H6" s="223">
        <v>3.5105962742000001</v>
      </c>
      <c r="I6" s="223">
        <v>3.551707833</v>
      </c>
      <c r="J6" s="223">
        <v>3.3108151529000001</v>
      </c>
      <c r="K6" s="223">
        <v>3.1446954327999999</v>
      </c>
      <c r="L6" s="223">
        <v>2.8708876618999999</v>
      </c>
      <c r="M6" s="223">
        <v>2.7874108507000002</v>
      </c>
      <c r="N6" s="223">
        <v>2.6494578070000001</v>
      </c>
      <c r="O6" s="223">
        <v>2.6707667782</v>
      </c>
      <c r="P6" s="223">
        <v>2.6791579543999999</v>
      </c>
      <c r="Q6" s="223">
        <v>2.6109330615999999</v>
      </c>
      <c r="R6" s="223">
        <v>2.6898643409999998</v>
      </c>
      <c r="S6" s="223">
        <v>2.6967474423</v>
      </c>
      <c r="T6" s="223">
        <v>2.6401633483000002</v>
      </c>
    </row>
    <row r="7" spans="1:20">
      <c r="A7" s="319" t="s">
        <v>110</v>
      </c>
      <c r="B7" s="223">
        <v>3.5369298234</v>
      </c>
      <c r="C7" s="223">
        <v>3.6312427966</v>
      </c>
      <c r="D7" s="223">
        <v>3.5964943318999998</v>
      </c>
      <c r="E7" s="223">
        <v>3.7545929618999998</v>
      </c>
      <c r="F7" s="223">
        <v>3.6843127281000001</v>
      </c>
      <c r="G7" s="223">
        <v>3.5324965856000001</v>
      </c>
      <c r="H7" s="223">
        <v>3.4302040171999999</v>
      </c>
      <c r="I7" s="223">
        <v>3.4316604386999998</v>
      </c>
      <c r="J7" s="223">
        <v>3.4118764988999999</v>
      </c>
      <c r="K7" s="223">
        <v>3.4720559461999998</v>
      </c>
      <c r="L7" s="223">
        <v>3.1818674172999999</v>
      </c>
      <c r="M7" s="223">
        <v>3.0807853905</v>
      </c>
      <c r="N7" s="223">
        <v>2.9766121696000001</v>
      </c>
      <c r="O7" s="223">
        <v>3.0341538337</v>
      </c>
      <c r="P7" s="223">
        <v>3.0522808481000001</v>
      </c>
      <c r="Q7" s="223">
        <v>3.0198895767999998</v>
      </c>
      <c r="R7" s="223">
        <v>3.0252063360000001</v>
      </c>
      <c r="S7" s="223">
        <v>3.0617501438999999</v>
      </c>
      <c r="T7" s="223">
        <v>3.0909301134999998</v>
      </c>
    </row>
    <row r="8" spans="1:20">
      <c r="A8" s="319" t="s">
        <v>114</v>
      </c>
      <c r="B8" s="223">
        <v>2.1924108007999998</v>
      </c>
      <c r="C8" s="223">
        <v>2.3191142215</v>
      </c>
      <c r="D8" s="223">
        <v>2.3658548166000002</v>
      </c>
      <c r="E8" s="223">
        <v>2.5174619506</v>
      </c>
      <c r="F8" s="223">
        <v>2.4209935377999998</v>
      </c>
      <c r="G8" s="223">
        <v>2.2522479595</v>
      </c>
      <c r="H8" s="223">
        <v>2.1552066223000002</v>
      </c>
      <c r="I8" s="223">
        <v>2.2370196775000002</v>
      </c>
      <c r="J8" s="223">
        <v>2.1317299661</v>
      </c>
      <c r="K8" s="223">
        <v>2.1792181013</v>
      </c>
      <c r="L8" s="223">
        <v>1.9696190756</v>
      </c>
      <c r="M8" s="223">
        <v>1.9448112218</v>
      </c>
      <c r="N8" s="223">
        <v>1.8330177206</v>
      </c>
      <c r="O8" s="223">
        <v>1.9003932709</v>
      </c>
      <c r="P8" s="223">
        <v>1.9145888285999999</v>
      </c>
      <c r="Q8" s="223">
        <v>1.8853115543000001</v>
      </c>
      <c r="R8" s="223">
        <v>1.9911105693</v>
      </c>
      <c r="S8" s="223">
        <v>2.0006912108999999</v>
      </c>
      <c r="T8" s="223">
        <v>1.9782689614</v>
      </c>
    </row>
    <row r="9" spans="1:20">
      <c r="A9" s="319" t="s">
        <v>468</v>
      </c>
      <c r="B9" s="223">
        <v>29.107667813900001</v>
      </c>
      <c r="C9" s="223">
        <v>30.634092383599999</v>
      </c>
      <c r="D9" s="223">
        <v>31.239814225899998</v>
      </c>
      <c r="E9" s="223">
        <v>32.193469806300001</v>
      </c>
      <c r="F9" s="223">
        <v>31.613769155100002</v>
      </c>
      <c r="G9" s="223">
        <v>29.949949484200001</v>
      </c>
      <c r="H9" s="223">
        <v>29.317617746100002</v>
      </c>
      <c r="I9" s="223">
        <v>29.862748468100001</v>
      </c>
      <c r="J9" s="223">
        <v>28.910287912600001</v>
      </c>
      <c r="K9" s="223">
        <v>28.855628074199998</v>
      </c>
      <c r="L9" s="223">
        <v>26.4189965636</v>
      </c>
      <c r="M9" s="223">
        <v>25.706452722200002</v>
      </c>
      <c r="N9" s="223">
        <v>24.5959715901</v>
      </c>
      <c r="O9" s="223">
        <v>25.065351828099999</v>
      </c>
      <c r="P9" s="223">
        <v>25.5548233974</v>
      </c>
      <c r="Q9" s="223">
        <v>25.5959281682</v>
      </c>
      <c r="R9" s="223">
        <v>26.382925545799999</v>
      </c>
      <c r="S9" s="223">
        <v>26.380082000200002</v>
      </c>
      <c r="T9" s="223">
        <v>26.418180822299998</v>
      </c>
    </row>
    <row r="11" spans="1:20">
      <c r="A11" s="320" t="s">
        <v>345</v>
      </c>
      <c r="B11" s="320" t="s">
        <v>472</v>
      </c>
    </row>
    <row r="12" spans="1:20">
      <c r="A12" s="320" t="s">
        <v>317</v>
      </c>
      <c r="B12" s="320" t="s">
        <v>470</v>
      </c>
    </row>
    <row r="13" spans="1:20">
      <c r="A13" s="321" t="s">
        <v>316</v>
      </c>
      <c r="B13" s="320" t="s">
        <v>473</v>
      </c>
    </row>
  </sheetData>
  <hyperlinks>
    <hyperlink ref="A2" r:id="rId1" display="http://stats.oecd.org/OECDStat_Metadata/ShowMetadata.ashx?Dataset=EO&amp;Coords=[LOCATION].[AUT]&amp;ShowOnWeb=true&amp;Lang=en"/>
    <hyperlink ref="A3" r:id="rId2" display="http://stats.oecd.org/OECDStat_Metadata/ShowMetadata.ashx?Dataset=EO&amp;Coords=[LOCATION].[BEL]&amp;ShowOnWeb=true&amp;Lang=en"/>
    <hyperlink ref="A4" r:id="rId3" display="http://stats.oecd.org/OECDStat_Metadata/ShowMetadata.ashx?Dataset=EO&amp;Coords=[LOCATION].[FRA]&amp;ShowOnWeb=true&amp;Lang=en"/>
    <hyperlink ref="A5" r:id="rId4" display="http://stats.oecd.org/OECDStat_Metadata/ShowMetadata.ashx?Dataset=EO&amp;Coords=[LOCATION].[DEU]&amp;ShowOnWeb=true&amp;Lang=en"/>
    <hyperlink ref="A6" r:id="rId5" display="http://stats.oecd.org/OECDStat_Metadata/ShowMetadata.ashx?Dataset=EO&amp;Coords=[LOCATION].[ITA]&amp;ShowOnWeb=true&amp;Lang=en"/>
    <hyperlink ref="A7" r:id="rId6" display="http://stats.oecd.org/OECDStat_Metadata/ShowMetadata.ashx?Dataset=EO&amp;Coords=[LOCATION].[NLD]&amp;ShowOnWeb=true&amp;Lang=en"/>
    <hyperlink ref="A8" r:id="rId7" display="http://stats.oecd.org/OECDStat_Metadata/ShowMetadata.ashx?Dataset=EO&amp;Coords=[LOCATION].[ESP]&amp;ShowOnWeb=true&amp;Lang=en"/>
    <hyperlink ref="A9" r:id="rId8" display="http://stats.oecd.org/OECDStat_Metadata/ShowMetadata.ashx?Dataset=EO&amp;Coords=[LOCATION].[EA17]&amp;ShowOnWeb=true&amp;Lang=en"/>
  </hyperlinks>
  <pageMargins left="0.7" right="0.7" top="0.75" bottom="0.75" header="0.3" footer="0.3"/>
  <drawing r:id="rId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opLeftCell="A13" workbookViewId="0">
      <selection activeCell="B10" sqref="B10"/>
    </sheetView>
  </sheetViews>
  <sheetFormatPr baseColWidth="10" defaultRowHeight="15"/>
  <sheetData>
    <row r="1" spans="1:5">
      <c r="A1" s="322"/>
      <c r="B1" s="322" t="s">
        <v>474</v>
      </c>
      <c r="C1" s="322" t="s">
        <v>319</v>
      </c>
      <c r="D1" s="322" t="s">
        <v>475</v>
      </c>
      <c r="E1" s="322" t="s">
        <v>476</v>
      </c>
    </row>
    <row r="2" spans="1:5">
      <c r="A2" s="322" t="s">
        <v>53</v>
      </c>
      <c r="B2" s="322">
        <v>-2.2031249999999995E-2</v>
      </c>
      <c r="C2" s="322">
        <v>-3.0937499999999996E-2</v>
      </c>
      <c r="D2" s="322">
        <v>-2.4312500000000003E-3</v>
      </c>
      <c r="E2" s="322">
        <v>1.1375000000000001E-2</v>
      </c>
    </row>
    <row r="3" spans="1:5">
      <c r="A3" s="322" t="s">
        <v>105</v>
      </c>
      <c r="B3" s="322">
        <v>-6.6249999999999946E-4</v>
      </c>
      <c r="C3" s="322">
        <v>-7.2999999999999983E-3</v>
      </c>
      <c r="D3" s="322">
        <v>-2.8125000000000003E-4</v>
      </c>
      <c r="E3" s="322">
        <v>6.9125000000000011E-3</v>
      </c>
    </row>
    <row r="4" spans="1:5">
      <c r="A4" s="322" t="s">
        <v>107</v>
      </c>
      <c r="B4" s="322">
        <v>-1.3193750000000001E-2</v>
      </c>
      <c r="C4" s="322">
        <v>-1.21625E-2</v>
      </c>
      <c r="D4" s="322">
        <v>-6.3749999999999972E-4</v>
      </c>
      <c r="E4" s="322">
        <v>-3.9999999999999964E-4</v>
      </c>
    </row>
    <row r="5" spans="1:5">
      <c r="A5" s="322" t="s">
        <v>114</v>
      </c>
      <c r="B5" s="322">
        <v>3.6250000000000084E-4</v>
      </c>
      <c r="C5" s="322">
        <v>1.21875E-3</v>
      </c>
      <c r="D5" s="322">
        <v>-5.7312500000000011E-3</v>
      </c>
      <c r="E5" s="322">
        <v>4.8812499999999993E-3</v>
      </c>
    </row>
    <row r="7" spans="1:5">
      <c r="A7" s="322" t="s">
        <v>345</v>
      </c>
      <c r="B7" s="322" t="s">
        <v>708</v>
      </c>
      <c r="C7" s="322"/>
      <c r="D7" s="322"/>
      <c r="E7" s="322"/>
    </row>
    <row r="8" spans="1:5">
      <c r="A8" s="322" t="s">
        <v>709</v>
      </c>
      <c r="B8" s="322" t="s">
        <v>710</v>
      </c>
      <c r="C8" s="322"/>
      <c r="D8" s="322"/>
      <c r="E8" s="322"/>
    </row>
    <row r="9" spans="1:5">
      <c r="A9" s="323" t="s">
        <v>316</v>
      </c>
      <c r="B9" s="322" t="s">
        <v>711</v>
      </c>
      <c r="C9" s="322"/>
      <c r="D9" s="322"/>
      <c r="E9" s="322"/>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zoomScale="80" zoomScaleNormal="80" workbookViewId="0">
      <selection activeCell="B5" sqref="B5"/>
    </sheetView>
  </sheetViews>
  <sheetFormatPr baseColWidth="10" defaultRowHeight="15"/>
  <sheetData>
    <row r="1" spans="1:14">
      <c r="J1" s="326"/>
      <c r="K1" s="463" t="s">
        <v>97</v>
      </c>
      <c r="L1" s="463"/>
      <c r="M1" s="464" t="s">
        <v>477</v>
      </c>
      <c r="N1" s="464"/>
    </row>
    <row r="2" spans="1:14" ht="64.5">
      <c r="J2" s="325"/>
      <c r="K2" s="327" t="s">
        <v>478</v>
      </c>
      <c r="L2" s="327" t="s">
        <v>479</v>
      </c>
      <c r="M2" s="327" t="s">
        <v>480</v>
      </c>
      <c r="N2" s="327" t="s">
        <v>481</v>
      </c>
    </row>
    <row r="3" spans="1:14">
      <c r="A3" s="330" t="s">
        <v>345</v>
      </c>
      <c r="B3" s="398" t="s">
        <v>712</v>
      </c>
      <c r="J3" s="329">
        <v>36526</v>
      </c>
      <c r="K3" s="324">
        <v>100</v>
      </c>
      <c r="L3" s="324">
        <v>100</v>
      </c>
      <c r="M3" s="324">
        <v>100</v>
      </c>
      <c r="N3" s="324">
        <v>100</v>
      </c>
    </row>
    <row r="4" spans="1:14">
      <c r="A4" s="330" t="s">
        <v>63</v>
      </c>
      <c r="B4" s="398" t="s">
        <v>713</v>
      </c>
      <c r="J4" s="329">
        <v>36617</v>
      </c>
      <c r="K4" s="324">
        <v>102.44886614785827</v>
      </c>
      <c r="L4" s="324">
        <v>102.24467448304246</v>
      </c>
      <c r="M4" s="324">
        <v>100.57035395248342</v>
      </c>
      <c r="N4" s="324">
        <v>99.844819598295999</v>
      </c>
    </row>
    <row r="5" spans="1:14" ht="32.25" customHeight="1">
      <c r="A5" s="330" t="s">
        <v>313</v>
      </c>
      <c r="B5" s="400" t="s">
        <v>714</v>
      </c>
      <c r="J5" s="329">
        <v>36708</v>
      </c>
      <c r="K5" s="324">
        <v>104.44011153879084</v>
      </c>
      <c r="L5" s="324">
        <v>103.61122210985837</v>
      </c>
      <c r="M5" s="324">
        <v>101.36488797657304</v>
      </c>
      <c r="N5" s="324">
        <v>99.658556020502459</v>
      </c>
    </row>
    <row r="6" spans="1:14">
      <c r="J6" s="329">
        <v>36800</v>
      </c>
      <c r="K6" s="324">
        <v>106.36122978424629</v>
      </c>
      <c r="L6" s="324">
        <v>104.549459648843</v>
      </c>
      <c r="M6" s="324">
        <v>102.09201423281678</v>
      </c>
      <c r="N6" s="324">
        <v>99.21946177969177</v>
      </c>
    </row>
    <row r="7" spans="1:14">
      <c r="J7" s="329">
        <v>36892</v>
      </c>
      <c r="K7" s="324">
        <v>102.88277468557068</v>
      </c>
      <c r="L7" s="324">
        <v>101.50803649377676</v>
      </c>
      <c r="M7" s="324">
        <v>101.91505533801804</v>
      </c>
      <c r="N7" s="324">
        <v>99.689355795279795</v>
      </c>
    </row>
    <row r="8" spans="1:14">
      <c r="J8" s="329">
        <v>36982</v>
      </c>
      <c r="K8" s="324">
        <v>104.59527886962405</v>
      </c>
      <c r="L8" s="324">
        <v>102.03476799025459</v>
      </c>
      <c r="M8" s="324">
        <v>102.3899442764707</v>
      </c>
      <c r="N8" s="324">
        <v>99.341595316353377</v>
      </c>
    </row>
    <row r="9" spans="1:14">
      <c r="J9" s="329">
        <v>37073</v>
      </c>
      <c r="K9" s="324">
        <v>103.05724829085081</v>
      </c>
      <c r="L9" s="324">
        <v>101.18272555355519</v>
      </c>
      <c r="M9" s="324">
        <v>102.32939483416553</v>
      </c>
      <c r="N9" s="324">
        <v>99.790108182671673</v>
      </c>
    </row>
    <row r="10" spans="1:14">
      <c r="J10" s="329">
        <v>37165</v>
      </c>
      <c r="K10" s="324">
        <v>102.26767907122205</v>
      </c>
      <c r="L10" s="324">
        <v>100.14380570828996</v>
      </c>
      <c r="M10" s="324">
        <v>102.59765042079539</v>
      </c>
      <c r="N10" s="324">
        <v>99.301301685854398</v>
      </c>
    </row>
    <row r="11" spans="1:14">
      <c r="J11" s="329">
        <v>37257</v>
      </c>
      <c r="K11" s="324">
        <v>103.20479271419998</v>
      </c>
      <c r="L11" s="324">
        <v>100.80465747028842</v>
      </c>
      <c r="M11" s="324">
        <v>102.59238885897255</v>
      </c>
      <c r="N11" s="324">
        <v>99.719773376923001</v>
      </c>
    </row>
    <row r="12" spans="1:14">
      <c r="J12" s="329">
        <v>37347</v>
      </c>
      <c r="K12" s="324">
        <v>102.09852114755331</v>
      </c>
      <c r="L12" s="324">
        <v>99.01149548430547</v>
      </c>
      <c r="M12" s="324">
        <v>102.68050381237228</v>
      </c>
      <c r="N12" s="324">
        <v>99.006026410370481</v>
      </c>
    </row>
    <row r="13" spans="1:14">
      <c r="J13" s="329">
        <v>37438</v>
      </c>
      <c r="K13" s="324">
        <v>99.871481434141813</v>
      </c>
      <c r="L13" s="324">
        <v>96.709283463508882</v>
      </c>
      <c r="M13" s="324">
        <v>103.1727153819912</v>
      </c>
      <c r="N13" s="324">
        <v>98.914366364047709</v>
      </c>
    </row>
    <row r="14" spans="1:14">
      <c r="J14" s="329">
        <v>37530</v>
      </c>
      <c r="K14" s="324">
        <v>100.24380720050902</v>
      </c>
      <c r="L14" s="324">
        <v>95.652836986638192</v>
      </c>
      <c r="M14" s="324">
        <v>104.12352380693899</v>
      </c>
      <c r="N14" s="324">
        <v>98.613276430462875</v>
      </c>
    </row>
    <row r="15" spans="1:14">
      <c r="J15" s="329">
        <v>37622</v>
      </c>
      <c r="K15" s="324">
        <v>97.327491373998811</v>
      </c>
      <c r="L15" s="324">
        <v>93.496371825959727</v>
      </c>
      <c r="M15" s="324">
        <v>103.42683269263435</v>
      </c>
      <c r="N15" s="324">
        <v>99.152923716215625</v>
      </c>
    </row>
    <row r="16" spans="1:14">
      <c r="J16" s="329">
        <v>37712</v>
      </c>
      <c r="K16" s="324">
        <v>96.017850217743757</v>
      </c>
      <c r="L16" s="324">
        <v>91.219055978400291</v>
      </c>
      <c r="M16" s="324">
        <v>103.97171467152037</v>
      </c>
      <c r="N16" s="324">
        <v>98.878917033547253</v>
      </c>
    </row>
    <row r="17" spans="10:14">
      <c r="J17" s="329">
        <v>37803</v>
      </c>
      <c r="K17" s="324">
        <v>96.956830535384952</v>
      </c>
      <c r="L17" s="324">
        <v>91.722672834374549</v>
      </c>
      <c r="M17" s="324">
        <v>104.05652733828219</v>
      </c>
      <c r="N17" s="324">
        <v>99.252161238644618</v>
      </c>
    </row>
    <row r="18" spans="10:14">
      <c r="J18" s="329">
        <v>37895</v>
      </c>
      <c r="K18" s="324">
        <v>95.543077492870324</v>
      </c>
      <c r="L18" s="324">
        <v>90.542406748681032</v>
      </c>
      <c r="M18" s="324">
        <v>103.92980781067236</v>
      </c>
      <c r="N18" s="324">
        <v>99.22570553750289</v>
      </c>
    </row>
    <row r="19" spans="10:14">
      <c r="J19" s="329">
        <v>37987</v>
      </c>
      <c r="K19" s="324">
        <v>94.288025835765879</v>
      </c>
      <c r="L19" s="324">
        <v>89.068128875796077</v>
      </c>
      <c r="M19" s="324">
        <v>103.21050157561086</v>
      </c>
      <c r="N19" s="324">
        <v>99.092027588555581</v>
      </c>
    </row>
    <row r="20" spans="10:14">
      <c r="J20" s="329">
        <v>38078</v>
      </c>
      <c r="K20" s="324">
        <v>96.730716831021553</v>
      </c>
      <c r="L20" s="324">
        <v>90.392845844752017</v>
      </c>
      <c r="M20" s="324">
        <v>104.74282768389611</v>
      </c>
      <c r="N20" s="324">
        <v>98.98254418458248</v>
      </c>
    </row>
    <row r="21" spans="10:14">
      <c r="J21" s="329">
        <v>38169</v>
      </c>
      <c r="K21" s="324">
        <v>96.494521010817962</v>
      </c>
      <c r="L21" s="324">
        <v>90.103037040972794</v>
      </c>
      <c r="M21" s="324">
        <v>104.5591084643321</v>
      </c>
      <c r="N21" s="324">
        <v>98.777062384309517</v>
      </c>
    </row>
    <row r="22" spans="10:14">
      <c r="J22" s="329">
        <v>38261</v>
      </c>
      <c r="K22" s="324">
        <v>94.851871270589299</v>
      </c>
      <c r="L22" s="324">
        <v>88.952806631210763</v>
      </c>
      <c r="M22" s="324">
        <v>104.1801316912367</v>
      </c>
      <c r="N22" s="324">
        <v>98.771431016907044</v>
      </c>
    </row>
    <row r="23" spans="10:14">
      <c r="J23" s="329">
        <v>38353</v>
      </c>
      <c r="K23" s="324">
        <v>95.151138216774882</v>
      </c>
      <c r="L23" s="324">
        <v>89.021287025287648</v>
      </c>
      <c r="M23" s="324">
        <v>104.55903509467777</v>
      </c>
      <c r="N23" s="324">
        <v>98.332566546580793</v>
      </c>
    </row>
    <row r="24" spans="10:14">
      <c r="J24" s="329">
        <v>38443</v>
      </c>
      <c r="K24" s="324">
        <v>96.69555875095179</v>
      </c>
      <c r="L24" s="324">
        <v>89.856498244429588</v>
      </c>
      <c r="M24" s="324">
        <v>104.34735340196781</v>
      </c>
      <c r="N24" s="324">
        <v>97.81145552398668</v>
      </c>
    </row>
    <row r="25" spans="10:14">
      <c r="J25" s="329">
        <v>38534</v>
      </c>
      <c r="K25" s="324">
        <v>98.449073276045326</v>
      </c>
      <c r="L25" s="324">
        <v>90.348355468348956</v>
      </c>
      <c r="M25" s="324">
        <v>104.96893693029551</v>
      </c>
      <c r="N25" s="324">
        <v>97.28296203173403</v>
      </c>
    </row>
    <row r="26" spans="10:14">
      <c r="J26" s="329">
        <v>38626</v>
      </c>
      <c r="K26" s="324">
        <v>99.246362291995709</v>
      </c>
      <c r="L26" s="324">
        <v>90.700996002211269</v>
      </c>
      <c r="M26" s="324">
        <v>105.12811798461587</v>
      </c>
      <c r="N26" s="324">
        <v>97.019251520028689</v>
      </c>
    </row>
    <row r="27" spans="10:14">
      <c r="J27" s="329">
        <v>38718</v>
      </c>
      <c r="K27" s="324">
        <v>99.601513952014571</v>
      </c>
      <c r="L27" s="324">
        <v>90.859282662329832</v>
      </c>
      <c r="M27" s="324">
        <v>105.24619092211371</v>
      </c>
      <c r="N27" s="324">
        <v>96.836348933739529</v>
      </c>
    </row>
    <row r="28" spans="10:14">
      <c r="J28" s="329">
        <v>38808</v>
      </c>
      <c r="K28" s="324">
        <v>97.858010575385819</v>
      </c>
      <c r="L28" s="324">
        <v>90.122557718420879</v>
      </c>
      <c r="M28" s="324">
        <v>104.99995656647425</v>
      </c>
      <c r="N28" s="324">
        <v>97.355593824204462</v>
      </c>
    </row>
    <row r="29" spans="10:14">
      <c r="J29" s="329">
        <v>38899</v>
      </c>
      <c r="K29" s="324">
        <v>97.582027033928171</v>
      </c>
      <c r="L29" s="324">
        <v>88.935000884620379</v>
      </c>
      <c r="M29" s="324">
        <v>104.98759124051678</v>
      </c>
      <c r="N29" s="324">
        <v>96.322939949640443</v>
      </c>
    </row>
    <row r="30" spans="10:14">
      <c r="J30" s="329">
        <v>38991</v>
      </c>
      <c r="K30" s="324">
        <v>96.729073721613219</v>
      </c>
      <c r="L30" s="324">
        <v>88.391658018683728</v>
      </c>
      <c r="M30" s="324">
        <v>104.73194764643787</v>
      </c>
      <c r="N30" s="324">
        <v>95.696479225963429</v>
      </c>
    </row>
    <row r="31" spans="10:14">
      <c r="J31" s="329">
        <v>39083</v>
      </c>
      <c r="K31" s="324">
        <v>95.882591899206076</v>
      </c>
      <c r="L31" s="324">
        <v>88.302096857637579</v>
      </c>
      <c r="M31" s="324">
        <v>104.21411348392327</v>
      </c>
      <c r="N31" s="324">
        <v>95.974280320997224</v>
      </c>
    </row>
    <row r="32" spans="10:14">
      <c r="J32" s="329">
        <v>39173</v>
      </c>
      <c r="K32" s="324">
        <v>95.615316449742295</v>
      </c>
      <c r="L32" s="324">
        <v>88.196201527307679</v>
      </c>
      <c r="M32" s="324">
        <v>104.6381373947774</v>
      </c>
      <c r="N32" s="324">
        <v>96.52845486772847</v>
      </c>
    </row>
    <row r="33" spans="10:14">
      <c r="J33" s="329">
        <v>39264</v>
      </c>
      <c r="K33" s="324">
        <v>95.453667846072761</v>
      </c>
      <c r="L33" s="324">
        <v>88.137232133808553</v>
      </c>
      <c r="M33" s="324">
        <v>104.92789876904003</v>
      </c>
      <c r="N33" s="324">
        <v>96.201179297690715</v>
      </c>
    </row>
    <row r="34" spans="10:14">
      <c r="J34" s="329">
        <v>39356</v>
      </c>
      <c r="K34" s="324">
        <v>93.639323936042402</v>
      </c>
      <c r="L34" s="324">
        <v>86.726355536238799</v>
      </c>
      <c r="M34" s="324">
        <v>104.21619962354085</v>
      </c>
      <c r="N34" s="324">
        <v>96.034255346881167</v>
      </c>
    </row>
    <row r="35" spans="10:14">
      <c r="J35" s="329">
        <v>39448</v>
      </c>
      <c r="K35" s="324">
        <v>93.220159311381181</v>
      </c>
      <c r="L35" s="324">
        <v>86.026195431577648</v>
      </c>
      <c r="M35" s="324">
        <v>104.33577538891727</v>
      </c>
      <c r="N35" s="324">
        <v>96.608277919141713</v>
      </c>
    </row>
    <row r="36" spans="10:14">
      <c r="J36" s="329">
        <v>39539</v>
      </c>
      <c r="K36" s="324">
        <v>92.710114548891426</v>
      </c>
      <c r="L36" s="324">
        <v>84.144511437503724</v>
      </c>
      <c r="M36" s="324">
        <v>103.80861808332445</v>
      </c>
      <c r="N36" s="324">
        <v>96.692297304872199</v>
      </c>
    </row>
    <row r="37" spans="10:14">
      <c r="J37" s="329">
        <v>39630</v>
      </c>
      <c r="K37" s="324">
        <v>94.361394024268577</v>
      </c>
      <c r="L37" s="324">
        <v>84.774212047926184</v>
      </c>
      <c r="M37" s="324">
        <v>104.10941017186934</v>
      </c>
      <c r="N37" s="324">
        <v>96.838392319258446</v>
      </c>
    </row>
    <row r="38" spans="10:14">
      <c r="J38" s="329">
        <v>39722</v>
      </c>
      <c r="K38" s="324">
        <v>95.296857346915004</v>
      </c>
      <c r="L38" s="324">
        <v>86.601394398688882</v>
      </c>
      <c r="M38" s="324">
        <v>104.24651790103499</v>
      </c>
      <c r="N38" s="324">
        <v>97.70093765030586</v>
      </c>
    </row>
    <row r="39" spans="10:14">
      <c r="J39" s="329">
        <v>39814</v>
      </c>
      <c r="K39" s="324">
        <v>93.651271485949664</v>
      </c>
      <c r="L39" s="324">
        <v>85.951452989675019</v>
      </c>
      <c r="M39" s="324">
        <v>104.32058448453698</v>
      </c>
      <c r="N39" s="324">
        <v>99.031896082531617</v>
      </c>
    </row>
    <row r="40" spans="10:14">
      <c r="J40" s="329">
        <v>39904</v>
      </c>
      <c r="K40" s="324">
        <v>93.041133441709263</v>
      </c>
      <c r="L40" s="324">
        <v>85.632598495209493</v>
      </c>
      <c r="M40" s="324">
        <v>103.72562861635429</v>
      </c>
      <c r="N40" s="324">
        <v>98.854101303087546</v>
      </c>
    </row>
    <row r="41" spans="10:14">
      <c r="J41" s="329">
        <v>39995</v>
      </c>
      <c r="K41" s="324">
        <v>92.635561700580723</v>
      </c>
      <c r="L41" s="324">
        <v>84.706563217999332</v>
      </c>
      <c r="M41" s="324">
        <v>103.95043376218655</v>
      </c>
      <c r="N41" s="324">
        <v>98.277137047633374</v>
      </c>
    </row>
    <row r="42" spans="10:14">
      <c r="J42" s="329">
        <v>40087</v>
      </c>
      <c r="K42" s="324">
        <v>92.20887597002671</v>
      </c>
      <c r="L42" s="324">
        <v>84.019213312090272</v>
      </c>
      <c r="M42" s="324">
        <v>103.75478156520617</v>
      </c>
      <c r="N42" s="324">
        <v>97.458919866767772</v>
      </c>
    </row>
    <row r="43" spans="10:14">
      <c r="J43" s="329">
        <v>40179</v>
      </c>
      <c r="K43" s="324">
        <v>95.491941149418352</v>
      </c>
      <c r="L43" s="324">
        <v>86.065371793018869</v>
      </c>
      <c r="M43" s="324">
        <v>104.18651554961211</v>
      </c>
      <c r="N43" s="324">
        <v>96.336800405192108</v>
      </c>
    </row>
    <row r="44" spans="10:14">
      <c r="J44" s="329">
        <v>40269</v>
      </c>
      <c r="K44" s="324">
        <v>99.823999620652415</v>
      </c>
      <c r="L44" s="324">
        <v>89.097452608559962</v>
      </c>
      <c r="M44" s="324">
        <v>105.221408175156</v>
      </c>
      <c r="N44" s="324">
        <v>96.075879344775814</v>
      </c>
    </row>
    <row r="45" spans="10:14">
      <c r="J45" s="329">
        <v>40360</v>
      </c>
      <c r="K45" s="324">
        <v>99.90659911906836</v>
      </c>
      <c r="L45" s="324">
        <v>89.559660660329428</v>
      </c>
      <c r="M45" s="324">
        <v>105.36505046776996</v>
      </c>
      <c r="N45" s="324">
        <v>95.64167571216376</v>
      </c>
    </row>
    <row r="46" spans="10:14">
      <c r="J46" s="329">
        <v>40452</v>
      </c>
      <c r="K46" s="324">
        <v>98.801172409979799</v>
      </c>
      <c r="L46" s="324">
        <v>88.687452887002493</v>
      </c>
      <c r="M46" s="324">
        <v>105.19428557257586</v>
      </c>
      <c r="N46" s="324">
        <v>95.67166311808414</v>
      </c>
    </row>
    <row r="47" spans="10:14">
      <c r="J47" s="329">
        <v>40544</v>
      </c>
      <c r="K47" s="324">
        <v>99.618944840558143</v>
      </c>
      <c r="L47" s="324">
        <v>89.782603228027796</v>
      </c>
      <c r="M47" s="324">
        <v>105.39988701255265</v>
      </c>
      <c r="N47" s="324">
        <v>95.454716215713518</v>
      </c>
    </row>
    <row r="48" spans="10:14">
      <c r="J48" s="329">
        <v>40634</v>
      </c>
      <c r="K48" s="324">
        <v>98.652103565276335</v>
      </c>
      <c r="L48" s="324">
        <v>88.165008931452434</v>
      </c>
      <c r="M48" s="324">
        <v>105.7587071262803</v>
      </c>
      <c r="N48" s="324">
        <v>95.494098762229896</v>
      </c>
    </row>
    <row r="49" spans="10:14">
      <c r="J49" s="329">
        <v>40725</v>
      </c>
      <c r="K49" s="324">
        <v>99.830109829443757</v>
      </c>
      <c r="L49" s="324">
        <v>89.008570384114606</v>
      </c>
      <c r="M49" s="324">
        <v>105.95511762990799</v>
      </c>
      <c r="N49" s="324">
        <v>95.331205467041357</v>
      </c>
    </row>
    <row r="50" spans="10:14">
      <c r="J50" s="329">
        <v>40817</v>
      </c>
      <c r="K50" s="324">
        <v>100.46751477571965</v>
      </c>
      <c r="L50" s="324">
        <v>89.648112404724856</v>
      </c>
      <c r="M50" s="324">
        <v>106.03159341600916</v>
      </c>
      <c r="N50" s="324">
        <v>95.581552089248746</v>
      </c>
    </row>
    <row r="51" spans="10:14">
      <c r="J51" s="329">
        <v>40909</v>
      </c>
      <c r="K51" s="324">
        <v>102.10323246807478</v>
      </c>
      <c r="L51" s="324">
        <v>91.428134131975042</v>
      </c>
      <c r="M51" s="324">
        <v>106.40414990512987</v>
      </c>
      <c r="N51" s="324">
        <v>95.595743426351746</v>
      </c>
    </row>
    <row r="52" spans="10:14">
      <c r="J52" s="329">
        <v>41000</v>
      </c>
      <c r="K52" s="324">
        <v>102.9318336964901</v>
      </c>
      <c r="L52" s="324">
        <v>92.088539158545487</v>
      </c>
      <c r="M52" s="324">
        <v>106.78133097626232</v>
      </c>
      <c r="N52" s="324">
        <v>95.792614515497831</v>
      </c>
    </row>
    <row r="53" spans="10:14">
      <c r="J53" s="329">
        <v>41091</v>
      </c>
      <c r="K53" s="324">
        <v>103.90836723587466</v>
      </c>
      <c r="L53" s="324">
        <v>93.903876044090353</v>
      </c>
      <c r="M53" s="324">
        <v>106.62697970385662</v>
      </c>
      <c r="N53" s="324">
        <v>95.668916713279202</v>
      </c>
    </row>
    <row r="54" spans="10:14">
      <c r="J54" s="329">
        <v>41183</v>
      </c>
      <c r="K54" s="324">
        <v>102.07433821387426</v>
      </c>
      <c r="L54" s="324">
        <v>92.571088970021407</v>
      </c>
      <c r="M54" s="324">
        <v>106.50901191726715</v>
      </c>
      <c r="N54" s="324">
        <v>95.501336804419424</v>
      </c>
    </row>
    <row r="55" spans="10:14">
      <c r="J55" s="329">
        <v>41275</v>
      </c>
      <c r="K55" s="324">
        <v>100.6166228864795</v>
      </c>
      <c r="L55" s="324">
        <v>90.628081617642351</v>
      </c>
      <c r="M55" s="324">
        <v>106.20590182847438</v>
      </c>
      <c r="N55" s="324">
        <v>95.633089378112686</v>
      </c>
    </row>
    <row r="56" spans="10:14">
      <c r="J56" s="329">
        <v>41365</v>
      </c>
      <c r="K56" s="324">
        <v>100.25303333057431</v>
      </c>
      <c r="L56" s="324">
        <v>90.568166853884648</v>
      </c>
      <c r="M56" s="324">
        <v>106.06801874871969</v>
      </c>
      <c r="N56" s="324">
        <v>95.60601124425952</v>
      </c>
    </row>
    <row r="57" spans="10:14">
      <c r="J57" s="329">
        <v>41456</v>
      </c>
      <c r="K57" s="324">
        <v>99.723513051064856</v>
      </c>
      <c r="L57" s="324">
        <v>88.947245030880154</v>
      </c>
      <c r="M57" s="324">
        <v>106.12110138009444</v>
      </c>
      <c r="N57" s="324">
        <v>95.142955808001744</v>
      </c>
    </row>
    <row r="58" spans="10:14">
      <c r="J58" s="329">
        <v>41548</v>
      </c>
      <c r="K58" s="324">
        <v>98.661179062307113</v>
      </c>
      <c r="L58" s="324">
        <v>88.262222253892631</v>
      </c>
      <c r="M58" s="324">
        <v>106.37426928130802</v>
      </c>
      <c r="N58" s="324">
        <v>95.04223837348593</v>
      </c>
    </row>
    <row r="59" spans="10:14">
      <c r="J59" s="329">
        <v>41640</v>
      </c>
      <c r="K59" s="324">
        <v>98.312136653919097</v>
      </c>
      <c r="L59" s="324">
        <v>88.469733043803856</v>
      </c>
      <c r="M59" s="324">
        <v>106.30703669959945</v>
      </c>
      <c r="N59" s="324">
        <v>96.008136989377519</v>
      </c>
    </row>
    <row r="60" spans="10:14">
      <c r="J60" s="329">
        <v>41730</v>
      </c>
      <c r="K60" s="324">
        <v>98.492665762181105</v>
      </c>
      <c r="L60" s="324">
        <v>89.075510141587216</v>
      </c>
      <c r="M60" s="324">
        <v>106.07848888463562</v>
      </c>
      <c r="N60" s="324">
        <v>95.874043422612587</v>
      </c>
    </row>
    <row r="61" spans="10:14">
      <c r="J61" s="329">
        <v>41821</v>
      </c>
      <c r="K61" s="328">
        <v>99.58831266855158</v>
      </c>
      <c r="L61" s="324">
        <v>90.589353256868677</v>
      </c>
      <c r="M61" s="324">
        <v>105.91111913621265</v>
      </c>
      <c r="N61" s="324">
        <v>96.231149730547799</v>
      </c>
    </row>
    <row r="62" spans="10:14">
      <c r="J62" s="329">
        <v>41913</v>
      </c>
      <c r="K62" s="328">
        <v>99.463205714528854</v>
      </c>
      <c r="L62" s="324">
        <v>91.073206825028521</v>
      </c>
      <c r="M62" s="324">
        <v>105.31267055857192</v>
      </c>
      <c r="N62" s="324">
        <v>96.045691102223515</v>
      </c>
    </row>
    <row r="63" spans="10:14">
      <c r="J63" s="329">
        <v>42005</v>
      </c>
      <c r="K63" s="324">
        <v>101.88927363756308</v>
      </c>
      <c r="L63" s="324">
        <v>95.041089258845332</v>
      </c>
      <c r="M63" s="324">
        <v>105.07979786825116</v>
      </c>
      <c r="N63" s="324">
        <v>96.000368476254678</v>
      </c>
    </row>
    <row r="64" spans="10:14">
      <c r="J64" s="329">
        <v>42095</v>
      </c>
      <c r="K64" s="324">
        <v>101.93145417799477</v>
      </c>
      <c r="L64" s="324">
        <v>95.911957965650615</v>
      </c>
      <c r="M64" s="324">
        <v>104.71605120462917</v>
      </c>
      <c r="N64" s="324">
        <v>95.972291815701354</v>
      </c>
    </row>
    <row r="65" spans="10:14">
      <c r="J65" s="329">
        <v>42186</v>
      </c>
      <c r="K65" s="324">
        <v>100.32511125250603</v>
      </c>
      <c r="L65" s="324">
        <v>94.574918147397909</v>
      </c>
      <c r="M65" s="324">
        <v>104.62856584395574</v>
      </c>
      <c r="N65" s="324">
        <v>95.949117238379898</v>
      </c>
    </row>
    <row r="66" spans="10:14">
      <c r="J66" s="329">
        <v>42278</v>
      </c>
      <c r="K66" s="324">
        <v>99.97630057597064</v>
      </c>
      <c r="L66" s="324">
        <v>95.153325380569896</v>
      </c>
      <c r="M66" s="324">
        <v>104.33786109020097</v>
      </c>
      <c r="N66" s="324">
        <v>96.194829916598806</v>
      </c>
    </row>
    <row r="67" spans="10:14">
      <c r="J67" s="329">
        <v>42370</v>
      </c>
      <c r="K67" s="324">
        <v>98.74932774433212</v>
      </c>
      <c r="L67" s="324">
        <v>94.564622610444303</v>
      </c>
      <c r="M67" s="324">
        <v>104.00379567295805</v>
      </c>
      <c r="N67" s="324">
        <v>96.523237148640334</v>
      </c>
    </row>
    <row r="68" spans="10:14">
      <c r="J68" s="329">
        <v>42461</v>
      </c>
      <c r="K68" s="324">
        <v>99.446100075049984</v>
      </c>
      <c r="L68" s="324">
        <v>94.757026392439968</v>
      </c>
      <c r="M68" s="324">
        <v>104.62052350092581</v>
      </c>
      <c r="N68" s="324">
        <v>96.424890651587418</v>
      </c>
    </row>
    <row r="69" spans="10:14">
      <c r="J69" s="329">
        <v>42552</v>
      </c>
      <c r="K69" s="324">
        <v>100.30869498480111</v>
      </c>
      <c r="L69" s="324">
        <v>94.974127387077246</v>
      </c>
      <c r="M69" s="324">
        <v>105.04265333991411</v>
      </c>
      <c r="N69" s="324">
        <v>96.496613885180423</v>
      </c>
    </row>
    <row r="70" spans="10:14">
      <c r="J70" s="329">
        <v>42644</v>
      </c>
      <c r="K70" s="324">
        <v>101.33403668281433</v>
      </c>
      <c r="L70" s="324">
        <v>95.09744386891137</v>
      </c>
      <c r="M70" s="324">
        <v>105.12062871715331</v>
      </c>
      <c r="N70" s="324">
        <v>96.224255199958947</v>
      </c>
    </row>
    <row r="71" spans="10:14">
      <c r="J71" s="329">
        <v>42736</v>
      </c>
      <c r="K71" s="324">
        <v>102.27675465797368</v>
      </c>
      <c r="L71" s="324">
        <v>95.240798611119317</v>
      </c>
      <c r="M71" s="324">
        <v>105.71510151419525</v>
      </c>
      <c r="N71" s="324">
        <v>96.066282275872823</v>
      </c>
    </row>
    <row r="72" spans="10:14">
      <c r="J72" s="329">
        <v>42826</v>
      </c>
      <c r="K72" s="324">
        <v>101.75473847984848</v>
      </c>
      <c r="L72" s="324">
        <v>94.591203937384392</v>
      </c>
      <c r="M72" s="324">
        <v>106.06386203545154</v>
      </c>
      <c r="N72" s="324">
        <v>96.244620675998831</v>
      </c>
    </row>
    <row r="73" spans="10:14">
      <c r="J73" s="329">
        <v>42917</v>
      </c>
      <c r="K73" s="324">
        <v>99.700050667241882</v>
      </c>
      <c r="L73" s="324">
        <v>92.49736108701218</v>
      </c>
      <c r="M73" s="324">
        <v>106.05658576392403</v>
      </c>
      <c r="N73" s="324">
        <v>96.286647708799549</v>
      </c>
    </row>
    <row r="74" spans="10:14">
      <c r="J74" s="329">
        <v>43009</v>
      </c>
      <c r="K74" s="324">
        <v>99.644409861972321</v>
      </c>
      <c r="L74" s="324">
        <v>92.041085197221648</v>
      </c>
      <c r="M74" s="324">
        <v>106.45138598755541</v>
      </c>
      <c r="N74" s="324">
        <v>96.696867235408519</v>
      </c>
    </row>
    <row r="75" spans="10:14">
      <c r="J75" s="329">
        <v>43101</v>
      </c>
      <c r="K75" s="324">
        <v>99.351174937698801</v>
      </c>
      <c r="L75" s="324">
        <v>91.578017602030457</v>
      </c>
      <c r="M75" s="324">
        <v>106.83033626531832</v>
      </c>
      <c r="N75" s="324">
        <v>96.990248845778311</v>
      </c>
    </row>
    <row r="76" spans="10:14">
      <c r="J76" s="329">
        <v>43191</v>
      </c>
      <c r="K76" s="324">
        <v>100.32000344088654</v>
      </c>
      <c r="L76" s="324">
        <v>91.824117894015544</v>
      </c>
      <c r="M76" s="324">
        <v>106.69608010855806</v>
      </c>
      <c r="N76" s="324">
        <v>96.906312460325907</v>
      </c>
    </row>
    <row r="77" spans="10:14">
      <c r="J77" s="329">
        <v>43282</v>
      </c>
      <c r="K77" s="324">
        <v>100.08254933645682</v>
      </c>
      <c r="L77" s="324">
        <v>91.993780979344507</v>
      </c>
      <c r="M77" s="324">
        <v>106.67244411932238</v>
      </c>
      <c r="N77" s="324">
        <v>97.124997762720497</v>
      </c>
    </row>
  </sheetData>
  <mergeCells count="2">
    <mergeCell ref="K1:L1"/>
    <mergeCell ref="M1:N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topLeftCell="A6" workbookViewId="0">
      <selection activeCell="A14" sqref="A14"/>
    </sheetView>
  </sheetViews>
  <sheetFormatPr baseColWidth="10" defaultRowHeight="15"/>
  <sheetData>
    <row r="1" spans="1:5">
      <c r="A1" s="331"/>
      <c r="B1" s="331"/>
      <c r="C1" s="331" t="s">
        <v>482</v>
      </c>
      <c r="D1" s="331" t="s">
        <v>483</v>
      </c>
      <c r="E1" s="331" t="s">
        <v>484</v>
      </c>
    </row>
    <row r="2" spans="1:5">
      <c r="A2" s="331" t="s">
        <v>67</v>
      </c>
      <c r="B2" s="331" t="s">
        <v>105</v>
      </c>
      <c r="C2" s="331">
        <v>-0.67571429999999999</v>
      </c>
      <c r="D2" s="331">
        <v>-2.39</v>
      </c>
      <c r="E2" s="332">
        <v>-3.0657143000000002</v>
      </c>
    </row>
    <row r="3" spans="1:5">
      <c r="A3" s="331"/>
      <c r="B3" s="331" t="s">
        <v>114</v>
      </c>
      <c r="C3" s="331">
        <v>-0.10428579999999998</v>
      </c>
      <c r="D3" s="331">
        <v>-0.5271429999999997</v>
      </c>
      <c r="E3" s="332">
        <v>-0.63142879999999968</v>
      </c>
    </row>
    <row r="4" spans="1:5">
      <c r="A4" s="331"/>
      <c r="B4" s="331" t="s">
        <v>107</v>
      </c>
      <c r="C4" s="331">
        <v>0.44000000000000006</v>
      </c>
      <c r="D4" s="331">
        <v>-2.5671430000000002</v>
      </c>
      <c r="E4" s="332">
        <v>-2.1271430000000002</v>
      </c>
    </row>
    <row r="5" spans="1:5">
      <c r="A5" s="331" t="s">
        <v>320</v>
      </c>
      <c r="B5" s="331" t="s">
        <v>105</v>
      </c>
      <c r="C5" s="331">
        <v>-0.20555560000000006</v>
      </c>
      <c r="D5" s="331">
        <v>-2.0822218000000001</v>
      </c>
      <c r="E5" s="332">
        <v>-2.2877774000000004</v>
      </c>
    </row>
    <row r="6" spans="1:5">
      <c r="A6" s="331"/>
      <c r="B6" s="331" t="s">
        <v>114</v>
      </c>
      <c r="C6" s="331">
        <v>-1.0888887999999999</v>
      </c>
      <c r="D6" s="331">
        <v>-2.9277773000000002</v>
      </c>
      <c r="E6" s="332">
        <v>-4.0166661000000001</v>
      </c>
    </row>
    <row r="7" spans="1:5">
      <c r="A7" s="331"/>
      <c r="B7" s="331" t="s">
        <v>107</v>
      </c>
      <c r="C7" s="331">
        <v>-0.4244445</v>
      </c>
      <c r="D7" s="331">
        <v>-0.75333300000000003</v>
      </c>
      <c r="E7" s="332">
        <v>-1.1777774999999999</v>
      </c>
    </row>
    <row r="8" spans="1:5">
      <c r="A8" s="331" t="s">
        <v>321</v>
      </c>
      <c r="B8" s="331" t="s">
        <v>105</v>
      </c>
      <c r="C8" s="331">
        <v>-0.41124999999999995</v>
      </c>
      <c r="D8" s="331">
        <v>-2.2168749999999999</v>
      </c>
      <c r="E8" s="332">
        <v>-2.6281249999999998</v>
      </c>
    </row>
    <row r="9" spans="1:5">
      <c r="A9" s="331"/>
      <c r="B9" s="331" t="s">
        <v>114</v>
      </c>
      <c r="C9" s="331">
        <v>-0.65812500000000007</v>
      </c>
      <c r="D9" s="331">
        <v>-1.8774999999999999</v>
      </c>
      <c r="E9" s="332">
        <v>-2.535625</v>
      </c>
    </row>
    <row r="10" spans="1:5">
      <c r="A10" s="331"/>
      <c r="B10" s="331" t="s">
        <v>107</v>
      </c>
      <c r="C10" s="331">
        <v>-4.6249999999999999E-2</v>
      </c>
      <c r="D10" s="331">
        <v>-1.546875</v>
      </c>
      <c r="E10" s="332">
        <v>-1.5931249999999999</v>
      </c>
    </row>
    <row r="12" spans="1:5">
      <c r="A12" t="s">
        <v>374</v>
      </c>
      <c r="B12" s="398" t="s">
        <v>715</v>
      </c>
    </row>
    <row r="13" spans="1:5">
      <c r="A13" t="s">
        <v>317</v>
      </c>
      <c r="B13" t="s">
        <v>716</v>
      </c>
    </row>
    <row r="14" spans="1:5">
      <c r="A14" s="219" t="s">
        <v>316</v>
      </c>
      <c r="B14" t="s">
        <v>717</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4" zoomScale="70" zoomScaleNormal="70" workbookViewId="0">
      <selection activeCell="B17" sqref="B17"/>
    </sheetView>
  </sheetViews>
  <sheetFormatPr baseColWidth="10" defaultRowHeight="15"/>
  <sheetData>
    <row r="1" spans="1:4">
      <c r="B1">
        <v>2000</v>
      </c>
      <c r="C1">
        <v>2007</v>
      </c>
      <c r="D1">
        <v>2016</v>
      </c>
    </row>
    <row r="2" spans="1:4">
      <c r="A2" s="333" t="s">
        <v>105</v>
      </c>
      <c r="B2">
        <v>77</v>
      </c>
      <c r="C2">
        <v>88</v>
      </c>
      <c r="D2">
        <v>87</v>
      </c>
    </row>
    <row r="3" spans="1:4">
      <c r="A3" s="333" t="s">
        <v>107</v>
      </c>
      <c r="B3">
        <v>50</v>
      </c>
      <c r="C3">
        <v>67</v>
      </c>
      <c r="D3">
        <v>64</v>
      </c>
    </row>
    <row r="4" spans="1:4">
      <c r="A4" s="333" t="s">
        <v>283</v>
      </c>
      <c r="B4">
        <v>70</v>
      </c>
      <c r="C4">
        <v>64</v>
      </c>
      <c r="D4">
        <v>61</v>
      </c>
    </row>
    <row r="5" spans="1:4">
      <c r="A5" s="333" t="s">
        <v>388</v>
      </c>
      <c r="B5">
        <v>30</v>
      </c>
      <c r="C5">
        <v>64</v>
      </c>
      <c r="D5">
        <v>60</v>
      </c>
    </row>
    <row r="6" spans="1:4">
      <c r="A6" s="333" t="s">
        <v>108</v>
      </c>
      <c r="B6">
        <v>56</v>
      </c>
      <c r="C6">
        <v>59</v>
      </c>
      <c r="D6">
        <v>58</v>
      </c>
    </row>
    <row r="7" spans="1:4">
      <c r="A7" s="333" t="s">
        <v>53</v>
      </c>
      <c r="B7">
        <v>56</v>
      </c>
      <c r="C7">
        <v>56</v>
      </c>
      <c r="D7">
        <v>52</v>
      </c>
    </row>
    <row r="8" spans="1:4">
      <c r="A8" s="333" t="s">
        <v>110</v>
      </c>
      <c r="B8">
        <v>57</v>
      </c>
      <c r="C8">
        <v>63</v>
      </c>
      <c r="D8">
        <v>51</v>
      </c>
    </row>
    <row r="9" spans="1:4">
      <c r="A9" s="333" t="s">
        <v>116</v>
      </c>
      <c r="B9">
        <v>57</v>
      </c>
      <c r="C9">
        <v>53</v>
      </c>
      <c r="D9">
        <v>50</v>
      </c>
    </row>
    <row r="10" spans="1:4">
      <c r="A10" s="333" t="s">
        <v>264</v>
      </c>
      <c r="B10">
        <v>16</v>
      </c>
      <c r="C10">
        <v>29</v>
      </c>
      <c r="D10">
        <v>49</v>
      </c>
    </row>
    <row r="11" spans="1:4">
      <c r="A11" s="333" t="s">
        <v>100</v>
      </c>
      <c r="B11">
        <v>37</v>
      </c>
      <c r="C11">
        <v>45</v>
      </c>
      <c r="D11">
        <v>47</v>
      </c>
    </row>
    <row r="12" spans="1:4">
      <c r="A12" s="333" t="s">
        <v>261</v>
      </c>
      <c r="B12">
        <v>60</v>
      </c>
      <c r="C12">
        <v>60</v>
      </c>
      <c r="D12">
        <v>41</v>
      </c>
    </row>
    <row r="13" spans="1:4">
      <c r="A13" s="333" t="s">
        <v>102</v>
      </c>
      <c r="B13">
        <v>38</v>
      </c>
      <c r="C13">
        <v>41</v>
      </c>
      <c r="D13">
        <v>33</v>
      </c>
    </row>
    <row r="15" spans="1:4">
      <c r="A15" s="334" t="s">
        <v>374</v>
      </c>
      <c r="B15" s="334" t="s">
        <v>485</v>
      </c>
    </row>
    <row r="16" spans="1:4">
      <c r="A16" s="334" t="s">
        <v>63</v>
      </c>
      <c r="B16" s="334" t="s">
        <v>486</v>
      </c>
    </row>
    <row r="17" spans="1:2">
      <c r="A17" s="335" t="s">
        <v>313</v>
      </c>
      <c r="B17" s="334" t="s">
        <v>487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dimension ref="A1:V58"/>
  <sheetViews>
    <sheetView topLeftCell="L1" zoomScale="85" zoomScaleNormal="85" workbookViewId="0">
      <selection activeCell="N4" sqref="N4"/>
    </sheetView>
  </sheetViews>
  <sheetFormatPr baseColWidth="10" defaultRowHeight="15"/>
  <cols>
    <col min="1" max="1" width="27.42578125" customWidth="1"/>
    <col min="2" max="2" width="2.42578125" customWidth="1"/>
  </cols>
  <sheetData>
    <row r="1" spans="1:14" ht="24">
      <c r="A1" s="12" t="s">
        <v>337</v>
      </c>
    </row>
    <row r="2" spans="1:14" ht="15" customHeight="1">
      <c r="A2" s="422" t="s">
        <v>339</v>
      </c>
      <c r="B2" s="423"/>
      <c r="C2" s="417" t="s">
        <v>330</v>
      </c>
      <c r="D2" s="418"/>
      <c r="E2" s="418"/>
      <c r="F2" s="418"/>
      <c r="G2" s="418"/>
      <c r="H2" s="418"/>
      <c r="I2" s="418"/>
      <c r="J2" s="418"/>
      <c r="K2" s="419"/>
    </row>
    <row r="3" spans="1:14" ht="15" customHeight="1">
      <c r="A3" s="422" t="s">
        <v>348</v>
      </c>
      <c r="B3" s="423"/>
      <c r="C3" s="424" t="s">
        <v>349</v>
      </c>
      <c r="D3" s="425"/>
      <c r="E3" s="425"/>
      <c r="F3" s="425"/>
      <c r="G3" s="425"/>
      <c r="H3" s="425"/>
      <c r="I3" s="425"/>
      <c r="J3" s="425"/>
      <c r="K3" s="426"/>
      <c r="M3" s="25" t="s">
        <v>345</v>
      </c>
      <c r="N3" s="25" t="s">
        <v>350</v>
      </c>
    </row>
    <row r="4" spans="1:14" ht="15" customHeight="1">
      <c r="A4" s="422" t="s">
        <v>341</v>
      </c>
      <c r="B4" s="423"/>
      <c r="C4" s="417" t="s">
        <v>331</v>
      </c>
      <c r="D4" s="418"/>
      <c r="E4" s="418"/>
      <c r="F4" s="418"/>
      <c r="G4" s="418"/>
      <c r="H4" s="418"/>
      <c r="I4" s="418"/>
      <c r="J4" s="418"/>
      <c r="K4" s="419"/>
      <c r="M4" s="25" t="s">
        <v>63</v>
      </c>
      <c r="N4" s="25" t="s">
        <v>671</v>
      </c>
    </row>
    <row r="5" spans="1:14" ht="15" customHeight="1">
      <c r="A5" s="420" t="s">
        <v>340</v>
      </c>
      <c r="B5" s="421"/>
      <c r="C5" s="26" t="s">
        <v>53</v>
      </c>
      <c r="D5" s="27" t="s">
        <v>105</v>
      </c>
      <c r="E5" s="26" t="s">
        <v>107</v>
      </c>
      <c r="F5" s="26" t="s">
        <v>114</v>
      </c>
      <c r="G5" s="26" t="s">
        <v>115</v>
      </c>
      <c r="H5" s="26" t="s">
        <v>283</v>
      </c>
      <c r="I5" s="26" t="s">
        <v>116</v>
      </c>
      <c r="J5" s="26" t="s">
        <v>332</v>
      </c>
      <c r="K5" s="26" t="s">
        <v>333</v>
      </c>
    </row>
    <row r="6" spans="1:14">
      <c r="A6" s="28" t="s">
        <v>1</v>
      </c>
      <c r="B6" s="29" t="s">
        <v>54</v>
      </c>
      <c r="C6" s="29" t="s">
        <v>52</v>
      </c>
      <c r="D6" s="29" t="s">
        <v>52</v>
      </c>
      <c r="E6" s="29" t="s">
        <v>52</v>
      </c>
      <c r="F6" s="29" t="s">
        <v>52</v>
      </c>
      <c r="G6" s="29" t="s">
        <v>52</v>
      </c>
      <c r="H6" s="29" t="s">
        <v>52</v>
      </c>
      <c r="I6" s="29" t="s">
        <v>52</v>
      </c>
      <c r="J6" s="29" t="s">
        <v>52</v>
      </c>
      <c r="K6" s="29" t="s">
        <v>52</v>
      </c>
    </row>
    <row r="7" spans="1:14">
      <c r="A7" s="30" t="s">
        <v>2</v>
      </c>
      <c r="B7" s="29" t="s">
        <v>52</v>
      </c>
      <c r="C7" s="31">
        <v>21.597268</v>
      </c>
      <c r="D7" s="31">
        <v>22.250543</v>
      </c>
      <c r="E7" s="31">
        <v>22.721807999999999</v>
      </c>
      <c r="F7" s="31">
        <v>17.662403000000001</v>
      </c>
      <c r="G7" s="31">
        <v>27.570388000000001</v>
      </c>
      <c r="H7" s="31">
        <v>20.998457999999999</v>
      </c>
      <c r="I7" s="31">
        <v>30.926328999999999</v>
      </c>
      <c r="J7" s="31" t="s">
        <v>55</v>
      </c>
      <c r="K7" s="31" t="s">
        <v>55</v>
      </c>
    </row>
    <row r="8" spans="1:14">
      <c r="A8" s="30" t="s">
        <v>3</v>
      </c>
      <c r="B8" s="29" t="s">
        <v>52</v>
      </c>
      <c r="C8" s="32">
        <v>22.670914</v>
      </c>
      <c r="D8" s="32">
        <v>23.221616999999998</v>
      </c>
      <c r="E8" s="32">
        <v>23.737576000000001</v>
      </c>
      <c r="F8" s="32">
        <v>18.386381</v>
      </c>
      <c r="G8" s="32">
        <v>28.412503000000001</v>
      </c>
      <c r="H8" s="32">
        <v>22.360666999999999</v>
      </c>
      <c r="I8" s="32">
        <v>32.086097000000002</v>
      </c>
      <c r="J8" s="32" t="s">
        <v>55</v>
      </c>
      <c r="K8" s="32" t="s">
        <v>55</v>
      </c>
    </row>
    <row r="9" spans="1:14">
      <c r="A9" s="30" t="s">
        <v>4</v>
      </c>
      <c r="B9" s="29" t="s">
        <v>52</v>
      </c>
      <c r="C9" s="31">
        <v>24.195383</v>
      </c>
      <c r="D9" s="31">
        <v>24.378761999999998</v>
      </c>
      <c r="E9" s="31">
        <v>24.913533000000001</v>
      </c>
      <c r="F9" s="31">
        <v>19.865431999999998</v>
      </c>
      <c r="G9" s="31">
        <v>29.664456000000001</v>
      </c>
      <c r="H9" s="31">
        <v>23.683147999999999</v>
      </c>
      <c r="I9" s="31">
        <v>32.866495</v>
      </c>
      <c r="J9" s="31" t="s">
        <v>55</v>
      </c>
      <c r="K9" s="31" t="s">
        <v>55</v>
      </c>
    </row>
    <row r="10" spans="1:14">
      <c r="A10" s="30" t="s">
        <v>5</v>
      </c>
      <c r="B10" s="29" t="s">
        <v>52</v>
      </c>
      <c r="C10" s="32">
        <v>25.592404999999999</v>
      </c>
      <c r="D10" s="32">
        <v>25.622319999999998</v>
      </c>
      <c r="E10" s="32">
        <v>26.534856999999999</v>
      </c>
      <c r="F10" s="32">
        <v>21.120497</v>
      </c>
      <c r="G10" s="32">
        <v>31.016307000000001</v>
      </c>
      <c r="H10" s="32">
        <v>24.117086</v>
      </c>
      <c r="I10" s="32">
        <v>33.646588000000001</v>
      </c>
      <c r="J10" s="32" t="s">
        <v>55</v>
      </c>
      <c r="K10" s="32" t="s">
        <v>55</v>
      </c>
    </row>
    <row r="11" spans="1:14">
      <c r="A11" s="30" t="s">
        <v>6</v>
      </c>
      <c r="B11" s="29" t="s">
        <v>52</v>
      </c>
      <c r="C11" s="31">
        <v>26.897373999999999</v>
      </c>
      <c r="D11" s="31">
        <v>26.656735999999999</v>
      </c>
      <c r="E11" s="31">
        <v>28.004128000000001</v>
      </c>
      <c r="F11" s="31">
        <v>22.083259999999999</v>
      </c>
      <c r="G11" s="31">
        <v>31.749666000000001</v>
      </c>
      <c r="H11" s="31">
        <v>23.947078000000001</v>
      </c>
      <c r="I11" s="31">
        <v>33.343035999999998</v>
      </c>
      <c r="J11" s="31" t="s">
        <v>55</v>
      </c>
      <c r="K11" s="31" t="s">
        <v>55</v>
      </c>
    </row>
    <row r="12" spans="1:14">
      <c r="A12" s="30" t="s">
        <v>7</v>
      </c>
      <c r="B12" s="29" t="s">
        <v>52</v>
      </c>
      <c r="C12" s="32">
        <v>27.220212</v>
      </c>
      <c r="D12" s="32">
        <v>27.659693000000001</v>
      </c>
      <c r="E12" s="32">
        <v>27.620616999999999</v>
      </c>
      <c r="F12" s="32">
        <v>22.459257999999998</v>
      </c>
      <c r="G12" s="32">
        <v>32.416862999999999</v>
      </c>
      <c r="H12" s="32">
        <v>23.739747999999999</v>
      </c>
      <c r="I12" s="32">
        <v>34.255882</v>
      </c>
      <c r="J12" s="32" t="s">
        <v>55</v>
      </c>
      <c r="K12" s="32" t="s">
        <v>55</v>
      </c>
    </row>
    <row r="13" spans="1:14">
      <c r="A13" s="30" t="s">
        <v>8</v>
      </c>
      <c r="B13" s="29" t="s">
        <v>52</v>
      </c>
      <c r="C13" s="31">
        <v>27.779776999999999</v>
      </c>
      <c r="D13" s="31">
        <v>28.949266000000001</v>
      </c>
      <c r="E13" s="31">
        <v>29.324498999999999</v>
      </c>
      <c r="F13" s="31">
        <v>23.333839999999999</v>
      </c>
      <c r="G13" s="31">
        <v>32.407406000000002</v>
      </c>
      <c r="H13" s="31">
        <v>24.810480999999999</v>
      </c>
      <c r="I13" s="31">
        <v>35.085811</v>
      </c>
      <c r="J13" s="31" t="s">
        <v>55</v>
      </c>
      <c r="K13" s="31" t="s">
        <v>55</v>
      </c>
    </row>
    <row r="14" spans="1:14">
      <c r="A14" s="30" t="s">
        <v>9</v>
      </c>
      <c r="B14" s="29" t="s">
        <v>52</v>
      </c>
      <c r="C14" s="32">
        <v>29.082678000000001</v>
      </c>
      <c r="D14" s="32">
        <v>30.141428000000001</v>
      </c>
      <c r="E14" s="32">
        <v>30.541484000000001</v>
      </c>
      <c r="F14" s="32">
        <v>24.238793000000001</v>
      </c>
      <c r="G14" s="32">
        <v>32.486123999999997</v>
      </c>
      <c r="H14" s="32">
        <v>25.653424000000001</v>
      </c>
      <c r="I14" s="32">
        <v>35.460160999999999</v>
      </c>
      <c r="J14" s="32" t="s">
        <v>55</v>
      </c>
      <c r="K14" s="32" t="s">
        <v>55</v>
      </c>
    </row>
    <row r="15" spans="1:14">
      <c r="A15" s="30" t="s">
        <v>10</v>
      </c>
      <c r="B15" s="29" t="s">
        <v>52</v>
      </c>
      <c r="C15" s="31">
        <v>30.577354</v>
      </c>
      <c r="D15" s="31">
        <v>31.071933999999999</v>
      </c>
      <c r="E15" s="31">
        <v>31.596353000000001</v>
      </c>
      <c r="F15" s="31">
        <v>25.373858999999999</v>
      </c>
      <c r="G15" s="31">
        <v>33.714466000000002</v>
      </c>
      <c r="H15" s="31">
        <v>26.883054000000001</v>
      </c>
      <c r="I15" s="31">
        <v>35.741011</v>
      </c>
      <c r="J15" s="31" t="s">
        <v>55</v>
      </c>
      <c r="K15" s="31" t="s">
        <v>55</v>
      </c>
    </row>
    <row r="16" spans="1:14">
      <c r="A16" s="30" t="s">
        <v>11</v>
      </c>
      <c r="B16" s="29" t="s">
        <v>52</v>
      </c>
      <c r="C16" s="32">
        <v>31.511095000000001</v>
      </c>
      <c r="D16" s="32">
        <v>31.961621999999998</v>
      </c>
      <c r="E16" s="32">
        <v>33.227687000000003</v>
      </c>
      <c r="F16" s="32">
        <v>26.405089</v>
      </c>
      <c r="G16" s="32">
        <v>34.811185999999999</v>
      </c>
      <c r="H16" s="32">
        <v>27.724391000000001</v>
      </c>
      <c r="I16" s="32">
        <v>35.901083999999997</v>
      </c>
      <c r="J16" s="32" t="s">
        <v>55</v>
      </c>
      <c r="K16" s="32" t="s">
        <v>55</v>
      </c>
    </row>
    <row r="17" spans="1:22">
      <c r="A17" s="30" t="s">
        <v>12</v>
      </c>
      <c r="B17" s="29" t="s">
        <v>52</v>
      </c>
      <c r="C17" s="31">
        <v>32.028925000000001</v>
      </c>
      <c r="D17" s="31">
        <v>32.230704000000003</v>
      </c>
      <c r="E17" s="31">
        <v>33.858702000000001</v>
      </c>
      <c r="F17" s="31">
        <v>28.005298</v>
      </c>
      <c r="G17" s="31">
        <v>34.938326000000004</v>
      </c>
      <c r="H17" s="31">
        <v>27.982793999999998</v>
      </c>
      <c r="I17" s="31">
        <v>35.908346999999999</v>
      </c>
      <c r="J17" s="31" t="s">
        <v>55</v>
      </c>
      <c r="K17" s="31" t="s">
        <v>55</v>
      </c>
    </row>
    <row r="18" spans="1:22">
      <c r="A18" s="30" t="s">
        <v>13</v>
      </c>
      <c r="B18" s="29" t="s">
        <v>52</v>
      </c>
      <c r="C18" s="32">
        <v>32.777110999999998</v>
      </c>
      <c r="D18" s="32">
        <v>32.766534999999998</v>
      </c>
      <c r="E18" s="32">
        <v>34.057020000000001</v>
      </c>
      <c r="F18" s="32">
        <v>29.173088</v>
      </c>
      <c r="G18" s="32">
        <v>35.219617</v>
      </c>
      <c r="H18" s="32">
        <v>29.67407</v>
      </c>
      <c r="I18" s="32">
        <v>36.741331000000002</v>
      </c>
      <c r="J18" s="32" t="s">
        <v>55</v>
      </c>
      <c r="K18" s="32" t="s">
        <v>55</v>
      </c>
    </row>
    <row r="19" spans="1:22">
      <c r="A19" s="30" t="s">
        <v>14</v>
      </c>
      <c r="B19" s="29" t="s">
        <v>52</v>
      </c>
      <c r="C19" s="31">
        <v>34.902808999999998</v>
      </c>
      <c r="D19" s="31">
        <v>33.105553999999998</v>
      </c>
      <c r="E19" s="31">
        <v>33.920301000000002</v>
      </c>
      <c r="F19" s="31">
        <v>30.130419</v>
      </c>
      <c r="G19" s="31">
        <v>35.391854000000002</v>
      </c>
      <c r="H19" s="31">
        <v>30.552413999999999</v>
      </c>
      <c r="I19" s="31">
        <v>36.623294000000001</v>
      </c>
      <c r="J19" s="31" t="s">
        <v>55</v>
      </c>
      <c r="K19" s="31" t="s">
        <v>55</v>
      </c>
    </row>
    <row r="20" spans="1:22">
      <c r="A20" s="30" t="s">
        <v>15</v>
      </c>
      <c r="B20" s="29" t="s">
        <v>52</v>
      </c>
      <c r="C20" s="32">
        <v>35.751859000000003</v>
      </c>
      <c r="D20" s="32">
        <v>34.191758</v>
      </c>
      <c r="E20" s="32">
        <v>34.219883000000003</v>
      </c>
      <c r="F20" s="32">
        <v>31.310818999999999</v>
      </c>
      <c r="G20" s="32">
        <v>35.776254999999999</v>
      </c>
      <c r="H20" s="32">
        <v>32.17353</v>
      </c>
      <c r="I20" s="32">
        <v>37.625439999999998</v>
      </c>
      <c r="J20" s="32" t="s">
        <v>55</v>
      </c>
      <c r="K20" s="32" t="s">
        <v>55</v>
      </c>
    </row>
    <row r="21" spans="1:22">
      <c r="A21" s="30" t="s">
        <v>16</v>
      </c>
      <c r="B21" s="29" t="s">
        <v>52</v>
      </c>
      <c r="C21" s="31">
        <v>36.623482000000003</v>
      </c>
      <c r="D21" s="31">
        <v>35.094827000000002</v>
      </c>
      <c r="E21" s="31">
        <v>35.522333000000003</v>
      </c>
      <c r="F21" s="31">
        <v>33.402586999999997</v>
      </c>
      <c r="G21" s="31">
        <v>36.928534999999997</v>
      </c>
      <c r="H21" s="31">
        <v>31.871701999999999</v>
      </c>
      <c r="I21" s="31">
        <v>38.409824999999998</v>
      </c>
      <c r="J21" s="31" t="s">
        <v>55</v>
      </c>
      <c r="K21" s="31" t="s">
        <v>55</v>
      </c>
      <c r="M21" s="22"/>
      <c r="N21" s="22" t="s">
        <v>53</v>
      </c>
      <c r="O21" s="22" t="s">
        <v>105</v>
      </c>
      <c r="P21" s="22" t="s">
        <v>107</v>
      </c>
      <c r="Q21" s="22" t="s">
        <v>114</v>
      </c>
      <c r="R21" s="22" t="s">
        <v>115</v>
      </c>
      <c r="S21" s="22" t="s">
        <v>283</v>
      </c>
      <c r="T21" s="22" t="s">
        <v>116</v>
      </c>
      <c r="U21" s="22" t="s">
        <v>332</v>
      </c>
      <c r="V21" s="22" t="s">
        <v>333</v>
      </c>
    </row>
    <row r="22" spans="1:22">
      <c r="A22" s="30" t="s">
        <v>17</v>
      </c>
      <c r="B22" s="29" t="s">
        <v>52</v>
      </c>
      <c r="C22" s="32">
        <v>38.095419</v>
      </c>
      <c r="D22" s="32">
        <v>35.904609999999998</v>
      </c>
      <c r="E22" s="32">
        <v>36.241953000000002</v>
      </c>
      <c r="F22" s="32">
        <v>34.726723</v>
      </c>
      <c r="G22" s="32">
        <v>37.234926999999999</v>
      </c>
      <c r="H22" s="32">
        <v>32.262928000000002</v>
      </c>
      <c r="I22" s="32">
        <v>39.116163999999998</v>
      </c>
      <c r="J22" s="32" t="s">
        <v>55</v>
      </c>
      <c r="K22" s="32" t="s">
        <v>55</v>
      </c>
      <c r="M22" s="22" t="s">
        <v>64</v>
      </c>
      <c r="N22" s="37">
        <f>(((C32/C22)^(1/10))-1)*100</f>
        <v>2.1492141005143406</v>
      </c>
      <c r="O22" s="37">
        <f t="shared" ref="O22:R22" si="0">(((D32/D22)^(1/10))-1)*100</f>
        <v>2.4947641045987234</v>
      </c>
      <c r="P22" s="37">
        <f t="shared" si="0"/>
        <v>2.1449878315779047</v>
      </c>
      <c r="Q22" s="37">
        <f t="shared" si="0"/>
        <v>1.5736736297196074</v>
      </c>
      <c r="R22" s="37">
        <f t="shared" si="0"/>
        <v>1.5678849582780652</v>
      </c>
      <c r="S22" s="37"/>
      <c r="T22" s="22"/>
      <c r="U22" s="22"/>
      <c r="V22" s="22"/>
    </row>
    <row r="23" spans="1:22">
      <c r="A23" s="30" t="s">
        <v>18</v>
      </c>
      <c r="B23" s="29" t="s">
        <v>52</v>
      </c>
      <c r="C23" s="31">
        <v>38.936556000000003</v>
      </c>
      <c r="D23" s="31">
        <v>36.448647999999999</v>
      </c>
      <c r="E23" s="31">
        <v>36.856493</v>
      </c>
      <c r="F23" s="31">
        <v>35.203305999999998</v>
      </c>
      <c r="G23" s="31">
        <v>38.056792999999999</v>
      </c>
      <c r="H23" s="31">
        <v>33.098154999999998</v>
      </c>
      <c r="I23" s="31">
        <v>40.000985</v>
      </c>
      <c r="J23" s="31" t="s">
        <v>55</v>
      </c>
      <c r="K23" s="31" t="s">
        <v>55</v>
      </c>
      <c r="M23" s="22" t="s">
        <v>65</v>
      </c>
      <c r="N23" s="37">
        <f>(((C43/C32)^(1/11))-1)*100</f>
        <v>1.7381723344199074</v>
      </c>
      <c r="O23" s="37">
        <f t="shared" ref="O23:S23" si="1">(((D43/D32)^(1/11))-1)*100</f>
        <v>1.7090164095039162</v>
      </c>
      <c r="P23" s="37">
        <f t="shared" si="1"/>
        <v>0.52832486096272557</v>
      </c>
      <c r="Q23" s="37">
        <f t="shared" si="1"/>
        <v>0.21285885543491645</v>
      </c>
      <c r="R23" s="37">
        <f t="shared" si="1"/>
        <v>2.8356799552379686</v>
      </c>
      <c r="S23" s="37">
        <f t="shared" si="1"/>
        <v>2.2467331054512929</v>
      </c>
      <c r="T23" s="22"/>
      <c r="U23" s="22"/>
      <c r="V23" s="22"/>
    </row>
    <row r="24" spans="1:22">
      <c r="A24" s="30" t="s">
        <v>19</v>
      </c>
      <c r="B24" s="29" t="s">
        <v>52</v>
      </c>
      <c r="C24" s="32">
        <v>39.320517000000002</v>
      </c>
      <c r="D24" s="32">
        <v>36.947239000000003</v>
      </c>
      <c r="E24" s="32">
        <v>37.561664</v>
      </c>
      <c r="F24" s="32">
        <v>35.618769999999998</v>
      </c>
      <c r="G24" s="32">
        <v>38.772222999999997</v>
      </c>
      <c r="H24" s="32">
        <v>34.296354000000001</v>
      </c>
      <c r="I24" s="32">
        <v>40.291801</v>
      </c>
      <c r="J24" s="32" t="s">
        <v>55</v>
      </c>
      <c r="K24" s="32" t="s">
        <v>55</v>
      </c>
      <c r="M24" s="22" t="s">
        <v>66</v>
      </c>
      <c r="N24" s="37">
        <f>(((C54/C43)^(1/11))-1)*100</f>
        <v>0.44761711457987907</v>
      </c>
      <c r="O24" s="37">
        <f t="shared" ref="O24:S24" si="2">(((D54/D43)^(1/11))-1)*100</f>
        <v>0.80935008262901231</v>
      </c>
      <c r="P24" s="37">
        <f t="shared" si="2"/>
        <v>7.8746386855677031E-2</v>
      </c>
      <c r="Q24" s="37">
        <f t="shared" si="2"/>
        <v>1.2323737090716103</v>
      </c>
      <c r="R24" s="37">
        <f t="shared" si="2"/>
        <v>0.49116517676592863</v>
      </c>
      <c r="S24" s="37">
        <f t="shared" si="2"/>
        <v>0.32335832697834022</v>
      </c>
      <c r="T24" s="22"/>
      <c r="U24" s="22"/>
      <c r="V24" s="22"/>
    </row>
    <row r="25" spans="1:22">
      <c r="A25" s="30" t="s">
        <v>20</v>
      </c>
      <c r="B25" s="29" t="s">
        <v>52</v>
      </c>
      <c r="C25" s="31">
        <v>40.590347000000001</v>
      </c>
      <c r="D25" s="31">
        <v>37.900308000000003</v>
      </c>
      <c r="E25" s="31">
        <v>38.646509999999999</v>
      </c>
      <c r="F25" s="31">
        <v>36.249923000000003</v>
      </c>
      <c r="G25" s="31">
        <v>38.730795000000001</v>
      </c>
      <c r="H25" s="31">
        <v>34.233756</v>
      </c>
      <c r="I25" s="31">
        <v>40.757601000000001</v>
      </c>
      <c r="J25" s="31" t="s">
        <v>55</v>
      </c>
      <c r="K25" s="31" t="s">
        <v>55</v>
      </c>
    </row>
    <row r="26" spans="1:22">
      <c r="A26" s="30" t="s">
        <v>21</v>
      </c>
      <c r="B26" s="29" t="s">
        <v>52</v>
      </c>
      <c r="C26" s="32">
        <v>42.037087</v>
      </c>
      <c r="D26" s="32">
        <v>39.219265999999998</v>
      </c>
      <c r="E26" s="32">
        <v>40.020927999999998</v>
      </c>
      <c r="F26" s="32">
        <v>36.923445000000001</v>
      </c>
      <c r="G26" s="32">
        <v>39.215107000000003</v>
      </c>
      <c r="H26" s="32">
        <v>34.376722999999998</v>
      </c>
      <c r="I26" s="32">
        <v>41.116686000000001</v>
      </c>
      <c r="J26" s="32" t="s">
        <v>55</v>
      </c>
      <c r="K26" s="32" t="s">
        <v>55</v>
      </c>
      <c r="M26" s="22"/>
      <c r="N26" s="22" t="s">
        <v>53</v>
      </c>
      <c r="O26" s="22" t="s">
        <v>105</v>
      </c>
      <c r="P26" s="22" t="s">
        <v>107</v>
      </c>
      <c r="Q26" s="22" t="s">
        <v>114</v>
      </c>
      <c r="R26" s="22" t="s">
        <v>115</v>
      </c>
      <c r="S26" s="22" t="s">
        <v>283</v>
      </c>
      <c r="T26" s="22" t="s">
        <v>116</v>
      </c>
      <c r="U26" s="22" t="s">
        <v>332</v>
      </c>
      <c r="V26" s="22" t="s">
        <v>333</v>
      </c>
    </row>
    <row r="27" spans="1:22">
      <c r="A27" s="30" t="s">
        <v>22</v>
      </c>
      <c r="B27" s="29" t="s">
        <v>52</v>
      </c>
      <c r="C27" s="31">
        <v>43.045344</v>
      </c>
      <c r="D27" s="31">
        <v>40.605102000000002</v>
      </c>
      <c r="E27" s="31">
        <v>40.406402</v>
      </c>
      <c r="F27" s="31">
        <v>36.874786</v>
      </c>
      <c r="G27" s="31">
        <v>39.232323999999998</v>
      </c>
      <c r="H27" s="31">
        <v>34.750667</v>
      </c>
      <c r="I27" s="31">
        <v>41.820754999999998</v>
      </c>
      <c r="J27" s="31" t="s">
        <v>55</v>
      </c>
      <c r="K27" s="31" t="s">
        <v>55</v>
      </c>
      <c r="M27" s="22" t="s">
        <v>72</v>
      </c>
      <c r="N27" s="37">
        <f t="shared" ref="N27:T27" si="3">(((C37/C22)^(1/15))-1)*100</f>
        <v>2.0526273066962641</v>
      </c>
      <c r="O27" s="37">
        <f t="shared" si="3"/>
        <v>2.3063699381869363</v>
      </c>
      <c r="P27" s="37">
        <f t="shared" si="3"/>
        <v>1.7793561619440013</v>
      </c>
      <c r="Q27" s="37">
        <f t="shared" si="3"/>
        <v>1.081681892567854</v>
      </c>
      <c r="R27" s="37">
        <f t="shared" si="3"/>
        <v>1.9456949964523851</v>
      </c>
      <c r="S27" s="37">
        <f t="shared" si="3"/>
        <v>2.3232113100483121</v>
      </c>
      <c r="T27" s="37">
        <f t="shared" si="3"/>
        <v>1.6507007529796835</v>
      </c>
      <c r="U27" s="37"/>
      <c r="V27" s="37"/>
    </row>
    <row r="28" spans="1:22">
      <c r="A28" s="30" t="s">
        <v>23</v>
      </c>
      <c r="B28" s="29" t="s">
        <v>52</v>
      </c>
      <c r="C28" s="32">
        <v>43.584681000000003</v>
      </c>
      <c r="D28" s="32">
        <v>42.016824999999997</v>
      </c>
      <c r="E28" s="32">
        <v>40.425096000000003</v>
      </c>
      <c r="F28" s="32">
        <v>37.173428999999999</v>
      </c>
      <c r="G28" s="32">
        <v>39.707534000000003</v>
      </c>
      <c r="H28" s="32">
        <v>35.464137000000001</v>
      </c>
      <c r="I28" s="32">
        <v>42.368653999999999</v>
      </c>
      <c r="J28" s="32" t="s">
        <v>55</v>
      </c>
      <c r="K28" s="32" t="s">
        <v>55</v>
      </c>
      <c r="M28" s="22" t="s">
        <v>67</v>
      </c>
      <c r="N28" s="37">
        <f>(((C44/C37)^(1/7))-1)*100</f>
        <v>1.3334735387825702</v>
      </c>
      <c r="O28" s="37">
        <f t="shared" ref="O28:V28" si="4">(((D44/D37)^(1/7))-1)*100</f>
        <v>1.5235647717477985</v>
      </c>
      <c r="P28" s="37">
        <f t="shared" si="4"/>
        <v>6.8942660505633135E-2</v>
      </c>
      <c r="Q28" s="37">
        <f t="shared" si="4"/>
        <v>0.42955831085256246</v>
      </c>
      <c r="R28" s="37">
        <f t="shared" si="4"/>
        <v>2.564132341013825</v>
      </c>
      <c r="S28" s="37">
        <f t="shared" si="4"/>
        <v>2.0452661582483156</v>
      </c>
      <c r="T28" s="37">
        <f t="shared" si="4"/>
        <v>2.1313559522455616</v>
      </c>
      <c r="U28" s="37">
        <f t="shared" si="4"/>
        <v>1.0767551992477253</v>
      </c>
      <c r="V28" s="37">
        <f t="shared" si="4"/>
        <v>1.7861077411146731</v>
      </c>
    </row>
    <row r="29" spans="1:22">
      <c r="A29" s="30" t="s">
        <v>24</v>
      </c>
      <c r="B29" s="29" t="s">
        <v>52</v>
      </c>
      <c r="C29" s="31">
        <v>44.633726000000003</v>
      </c>
      <c r="D29" s="31">
        <v>43.081803999999998</v>
      </c>
      <c r="E29" s="31">
        <v>40.990828999999998</v>
      </c>
      <c r="F29" s="31">
        <v>38.223050000000001</v>
      </c>
      <c r="G29" s="31">
        <v>40.614901000000003</v>
      </c>
      <c r="H29" s="31">
        <v>37.133778</v>
      </c>
      <c r="I29" s="31">
        <v>43.824115999999997</v>
      </c>
      <c r="J29" s="31" t="s">
        <v>55</v>
      </c>
      <c r="K29" s="31" t="s">
        <v>55</v>
      </c>
      <c r="M29" s="22" t="s">
        <v>68</v>
      </c>
      <c r="N29" s="37">
        <f>(((C49/C44)^(1/5))-1)*100</f>
        <v>0.18829132874040866</v>
      </c>
      <c r="O29" s="37">
        <f t="shared" ref="O29:V29" si="5">(((D49/D44)^(1/5))-1)*100</f>
        <v>0.53891963107024488</v>
      </c>
      <c r="P29" s="37">
        <f t="shared" si="5"/>
        <v>-9.1800424471399911E-2</v>
      </c>
      <c r="Q29" s="37">
        <f t="shared" si="5"/>
        <v>1.7191901210523497</v>
      </c>
      <c r="R29" s="37">
        <f t="shared" si="5"/>
        <v>-7.8487055333087419E-2</v>
      </c>
      <c r="S29" s="37">
        <f t="shared" si="5"/>
        <v>-7.852736139863925E-2</v>
      </c>
      <c r="T29" s="37">
        <f t="shared" si="5"/>
        <v>1.4555206718402935</v>
      </c>
      <c r="U29" s="37">
        <f t="shared" si="5"/>
        <v>0.70971611325592043</v>
      </c>
      <c r="V29" s="37">
        <f t="shared" si="5"/>
        <v>0.73276914451185782</v>
      </c>
    </row>
    <row r="30" spans="1:22">
      <c r="A30" s="30" t="s">
        <v>25</v>
      </c>
      <c r="B30" s="29" t="s">
        <v>52</v>
      </c>
      <c r="C30" s="32">
        <v>45.049073</v>
      </c>
      <c r="D30" s="32">
        <v>43.880009999999999</v>
      </c>
      <c r="E30" s="32">
        <v>41.766157</v>
      </c>
      <c r="F30" s="32">
        <v>39.112999000000002</v>
      </c>
      <c r="G30" s="32">
        <v>41.535147000000002</v>
      </c>
      <c r="H30" s="32">
        <v>38.509397</v>
      </c>
      <c r="I30" s="32">
        <v>43.991425</v>
      </c>
      <c r="J30" s="32" t="s">
        <v>55</v>
      </c>
      <c r="K30" s="32" t="s">
        <v>55</v>
      </c>
      <c r="M30" s="22" t="s">
        <v>70</v>
      </c>
      <c r="N30" s="37">
        <f t="shared" ref="N30:V30" si="6">(((C54/C49)^(1/5))-1)*100</f>
        <v>0.89235796869504558</v>
      </c>
      <c r="O30" s="37">
        <f t="shared" si="6"/>
        <v>0.93925875456100094</v>
      </c>
      <c r="P30" s="37">
        <f t="shared" si="6"/>
        <v>0.28166163796778942</v>
      </c>
      <c r="Q30" s="37">
        <f t="shared" si="6"/>
        <v>0.75583176995115409</v>
      </c>
      <c r="R30" s="37">
        <f t="shared" si="6"/>
        <v>1.100006117030472</v>
      </c>
      <c r="S30" s="37">
        <f t="shared" si="6"/>
        <v>0.4765774358057806</v>
      </c>
      <c r="T30" s="37">
        <f t="shared" si="6"/>
        <v>0.56837257819450926</v>
      </c>
      <c r="U30" s="37">
        <f t="shared" si="6"/>
        <v>0.86247154279848193</v>
      </c>
      <c r="V30" s="37">
        <f t="shared" si="6"/>
        <v>0.91456705317416453</v>
      </c>
    </row>
    <row r="31" spans="1:22">
      <c r="A31" s="30" t="s">
        <v>26</v>
      </c>
      <c r="B31" s="29" t="s">
        <v>52</v>
      </c>
      <c r="C31" s="31">
        <v>45.978616000000002</v>
      </c>
      <c r="D31" s="31">
        <v>45.070498000000001</v>
      </c>
      <c r="E31" s="31">
        <v>43.520530999999998</v>
      </c>
      <c r="F31" s="31">
        <v>40.258557000000003</v>
      </c>
      <c r="G31" s="31">
        <v>42.613658999999998</v>
      </c>
      <c r="H31" s="31">
        <v>39.461803000000003</v>
      </c>
      <c r="I31" s="31">
        <v>44.364100000000001</v>
      </c>
      <c r="J31" s="31" t="s">
        <v>55</v>
      </c>
      <c r="K31" s="31" t="s">
        <v>55</v>
      </c>
    </row>
    <row r="32" spans="1:22">
      <c r="A32" s="30" t="s">
        <v>27</v>
      </c>
      <c r="B32" s="29" t="s">
        <v>52</v>
      </c>
      <c r="C32" s="32">
        <v>47.121927999999997</v>
      </c>
      <c r="D32" s="32">
        <v>45.937463999999999</v>
      </c>
      <c r="E32" s="32">
        <v>44.810749000000001</v>
      </c>
      <c r="F32" s="32">
        <v>40.595267</v>
      </c>
      <c r="G32" s="32">
        <v>43.502538000000001</v>
      </c>
      <c r="H32" s="32">
        <v>40.449952000000003</v>
      </c>
      <c r="I32" s="32">
        <v>44.461742000000001</v>
      </c>
      <c r="J32" s="32">
        <v>42.410207999999997</v>
      </c>
      <c r="K32" s="32" t="s">
        <v>55</v>
      </c>
    </row>
    <row r="33" spans="1:11">
      <c r="A33" s="30" t="s">
        <v>28</v>
      </c>
      <c r="B33" s="29" t="s">
        <v>52</v>
      </c>
      <c r="C33" s="31">
        <v>47.635381000000002</v>
      </c>
      <c r="D33" s="31">
        <v>46.835653999999998</v>
      </c>
      <c r="E33" s="31">
        <v>44.870212000000002</v>
      </c>
      <c r="F33" s="31">
        <v>41.053952000000002</v>
      </c>
      <c r="G33" s="31">
        <v>44.161349999999999</v>
      </c>
      <c r="H33" s="31">
        <v>41.037858999999997</v>
      </c>
      <c r="I33" s="31">
        <v>45.567061000000002</v>
      </c>
      <c r="J33" s="31">
        <v>42.911974999999998</v>
      </c>
      <c r="K33" s="31" t="s">
        <v>55</v>
      </c>
    </row>
    <row r="34" spans="1:11">
      <c r="A34" s="30" t="s">
        <v>29</v>
      </c>
      <c r="B34" s="29" t="s">
        <v>52</v>
      </c>
      <c r="C34" s="32">
        <v>48.423574000000002</v>
      </c>
      <c r="D34" s="32">
        <v>48.074756000000001</v>
      </c>
      <c r="E34" s="32">
        <v>45.697198999999998</v>
      </c>
      <c r="F34" s="32">
        <v>40.980277000000001</v>
      </c>
      <c r="G34" s="32">
        <v>45.916817999999999</v>
      </c>
      <c r="H34" s="32">
        <v>42.618710999999998</v>
      </c>
      <c r="I34" s="32">
        <v>46.227584</v>
      </c>
      <c r="J34" s="32">
        <v>43.736913999999999</v>
      </c>
      <c r="K34" s="32" t="s">
        <v>55</v>
      </c>
    </row>
    <row r="35" spans="1:11">
      <c r="A35" s="30" t="s">
        <v>30</v>
      </c>
      <c r="B35" s="29" t="s">
        <v>52</v>
      </c>
      <c r="C35" s="31">
        <v>49.621358000000001</v>
      </c>
      <c r="D35" s="31">
        <v>48.635874999999999</v>
      </c>
      <c r="E35" s="31">
        <v>45.637476999999997</v>
      </c>
      <c r="F35" s="31">
        <v>40.751693000000003</v>
      </c>
      <c r="G35" s="31">
        <v>47.101621999999999</v>
      </c>
      <c r="H35" s="31">
        <v>43.205913000000002</v>
      </c>
      <c r="I35" s="31">
        <v>47.267580000000002</v>
      </c>
      <c r="J35" s="31">
        <v>44.196896000000002</v>
      </c>
      <c r="K35" s="31" t="s">
        <v>55</v>
      </c>
    </row>
    <row r="36" spans="1:11">
      <c r="A36" s="30" t="s">
        <v>31</v>
      </c>
      <c r="B36" s="29" t="s">
        <v>52</v>
      </c>
      <c r="C36" s="32">
        <v>50.336423000000003</v>
      </c>
      <c r="D36" s="32">
        <v>49.299819999999997</v>
      </c>
      <c r="E36" s="32">
        <v>45.931333000000002</v>
      </c>
      <c r="F36" s="32">
        <v>40.607987000000001</v>
      </c>
      <c r="G36" s="32">
        <v>47.978628999999998</v>
      </c>
      <c r="H36" s="32">
        <v>44.179811999999998</v>
      </c>
      <c r="I36" s="32">
        <v>48.644677999999999</v>
      </c>
      <c r="J36" s="32">
        <v>44.8247</v>
      </c>
      <c r="K36" s="32" t="s">
        <v>55</v>
      </c>
    </row>
    <row r="37" spans="1:11">
      <c r="A37" s="30" t="s">
        <v>32</v>
      </c>
      <c r="B37" s="29" t="s">
        <v>52</v>
      </c>
      <c r="C37" s="31">
        <v>51.66966</v>
      </c>
      <c r="D37" s="31">
        <v>50.546413000000001</v>
      </c>
      <c r="E37" s="31">
        <v>47.217945</v>
      </c>
      <c r="F37" s="31">
        <v>40.808506000000001</v>
      </c>
      <c r="G37" s="31">
        <v>49.714590999999999</v>
      </c>
      <c r="H37" s="31">
        <v>45.531945</v>
      </c>
      <c r="I37" s="31">
        <v>50.004824999999997</v>
      </c>
      <c r="J37" s="31">
        <v>45.897592000000003</v>
      </c>
      <c r="K37" s="31">
        <v>39.23216</v>
      </c>
    </row>
    <row r="38" spans="1:11">
      <c r="A38" s="30" t="s">
        <v>33</v>
      </c>
      <c r="B38" s="29" t="s">
        <v>52</v>
      </c>
      <c r="C38" s="32">
        <v>52.636403000000001</v>
      </c>
      <c r="D38" s="32">
        <v>51.904004999999998</v>
      </c>
      <c r="E38" s="32">
        <v>47.463951999999999</v>
      </c>
      <c r="F38" s="32">
        <v>40.844096999999998</v>
      </c>
      <c r="G38" s="32">
        <v>50.200809</v>
      </c>
      <c r="H38" s="32">
        <v>46.439939000000003</v>
      </c>
      <c r="I38" s="32">
        <v>51.124102000000001</v>
      </c>
      <c r="J38" s="32">
        <v>46.576968000000001</v>
      </c>
      <c r="K38" s="32">
        <v>39.91865</v>
      </c>
    </row>
    <row r="39" spans="1:11">
      <c r="A39" s="30" t="s">
        <v>34</v>
      </c>
      <c r="B39" s="29" t="s">
        <v>52</v>
      </c>
      <c r="C39" s="31">
        <v>54.173093999999999</v>
      </c>
      <c r="D39" s="31">
        <v>52.541077999999999</v>
      </c>
      <c r="E39" s="31">
        <v>47.082335</v>
      </c>
      <c r="F39" s="31">
        <v>40.915104999999997</v>
      </c>
      <c r="G39" s="31">
        <v>51.965063000000001</v>
      </c>
      <c r="H39" s="31">
        <v>47.700657</v>
      </c>
      <c r="I39" s="31">
        <v>52.565227</v>
      </c>
      <c r="J39" s="31">
        <v>47.031458000000001</v>
      </c>
      <c r="K39" s="31">
        <v>40.593460999999998</v>
      </c>
    </row>
    <row r="40" spans="1:11">
      <c r="A40" s="30" t="s">
        <v>35</v>
      </c>
      <c r="B40" s="29" t="s">
        <v>52</v>
      </c>
      <c r="C40" s="32">
        <v>54.482290999999996</v>
      </c>
      <c r="D40" s="32">
        <v>52.966720000000002</v>
      </c>
      <c r="E40" s="32">
        <v>46.747444999999999</v>
      </c>
      <c r="F40" s="32">
        <v>41.060251999999998</v>
      </c>
      <c r="G40" s="32">
        <v>53.948994999999996</v>
      </c>
      <c r="H40" s="32">
        <v>49.161079000000001</v>
      </c>
      <c r="I40" s="32">
        <v>54.182554000000003</v>
      </c>
      <c r="J40" s="32">
        <v>47.264122</v>
      </c>
      <c r="K40" s="32">
        <v>41.525626000000003</v>
      </c>
    </row>
    <row r="41" spans="1:11">
      <c r="A41" s="30" t="s">
        <v>36</v>
      </c>
      <c r="B41" s="29" t="s">
        <v>52</v>
      </c>
      <c r="C41" s="31">
        <v>55.084390999999997</v>
      </c>
      <c r="D41" s="31">
        <v>53.494463000000003</v>
      </c>
      <c r="E41" s="31">
        <v>47.212890000000002</v>
      </c>
      <c r="F41" s="31">
        <v>41.161847999999999</v>
      </c>
      <c r="G41" s="31">
        <v>55.813082999999999</v>
      </c>
      <c r="H41" s="31">
        <v>50.199570000000001</v>
      </c>
      <c r="I41" s="31">
        <v>55.592143999999998</v>
      </c>
      <c r="J41" s="31">
        <v>47.839635999999999</v>
      </c>
      <c r="K41" s="31">
        <v>42.440649999999998</v>
      </c>
    </row>
    <row r="42" spans="1:11">
      <c r="A42" s="30" t="s">
        <v>37</v>
      </c>
      <c r="B42" s="29" t="s">
        <v>52</v>
      </c>
      <c r="C42" s="32">
        <v>55.573312999999999</v>
      </c>
      <c r="D42" s="32">
        <v>54.305438000000002</v>
      </c>
      <c r="E42" s="32">
        <v>47.481299</v>
      </c>
      <c r="F42" s="32">
        <v>41.315249999999999</v>
      </c>
      <c r="G42" s="32">
        <v>57.272902000000002</v>
      </c>
      <c r="H42" s="32">
        <v>50.665691000000002</v>
      </c>
      <c r="I42" s="32">
        <v>56.777213000000003</v>
      </c>
      <c r="J42" s="32">
        <v>48.261170999999997</v>
      </c>
      <c r="K42" s="32">
        <v>43.115616000000003</v>
      </c>
    </row>
    <row r="43" spans="1:11">
      <c r="A43" s="30" t="s">
        <v>38</v>
      </c>
      <c r="B43" s="29" t="s">
        <v>52</v>
      </c>
      <c r="C43" s="31">
        <v>56.956893999999998</v>
      </c>
      <c r="D43" s="31">
        <v>55.350431999999998</v>
      </c>
      <c r="E43" s="31">
        <v>47.484853999999999</v>
      </c>
      <c r="F43" s="31">
        <v>41.555965</v>
      </c>
      <c r="G43" s="31">
        <v>59.169331</v>
      </c>
      <c r="H43" s="31">
        <v>51.648992999999997</v>
      </c>
      <c r="I43" s="31">
        <v>57.338788000000001</v>
      </c>
      <c r="J43" s="31">
        <v>48.993501999999999</v>
      </c>
      <c r="K43" s="31">
        <v>43.790787999999999</v>
      </c>
    </row>
    <row r="44" spans="1:11">
      <c r="A44" s="30" t="s">
        <v>39</v>
      </c>
      <c r="B44" s="29" t="s">
        <v>52</v>
      </c>
      <c r="C44" s="32">
        <v>56.689954999999998</v>
      </c>
      <c r="D44" s="32">
        <v>56.189912</v>
      </c>
      <c r="E44" s="32">
        <v>47.446289999999998</v>
      </c>
      <c r="F44" s="32">
        <v>42.051507000000001</v>
      </c>
      <c r="G44" s="32">
        <v>59.354334999999999</v>
      </c>
      <c r="H44" s="32">
        <v>52.464585</v>
      </c>
      <c r="I44" s="32">
        <v>57.959629</v>
      </c>
      <c r="J44" s="32">
        <v>49.470801000000002</v>
      </c>
      <c r="K44" s="32">
        <v>44.408056999999999</v>
      </c>
    </row>
    <row r="45" spans="1:11">
      <c r="A45" s="30" t="s">
        <v>40</v>
      </c>
      <c r="B45" s="29" t="s">
        <v>52</v>
      </c>
      <c r="C45" s="31">
        <v>56.328268000000001</v>
      </c>
      <c r="D45" s="31">
        <v>56.295261000000004</v>
      </c>
      <c r="E45" s="31">
        <v>47.135649999999998</v>
      </c>
      <c r="F45" s="31">
        <v>42.218693000000002</v>
      </c>
      <c r="G45" s="31">
        <v>58.295862</v>
      </c>
      <c r="H45" s="31">
        <v>52.504261</v>
      </c>
      <c r="I45" s="31">
        <v>58.494041000000003</v>
      </c>
      <c r="J45" s="31">
        <v>49.343584</v>
      </c>
      <c r="K45" s="31">
        <v>44.433557999999998</v>
      </c>
    </row>
    <row r="46" spans="1:11">
      <c r="A46" s="30" t="s">
        <v>41</v>
      </c>
      <c r="B46" s="29" t="s">
        <v>52</v>
      </c>
      <c r="C46" s="32">
        <v>55.752141000000002</v>
      </c>
      <c r="D46" s="32">
        <v>54.851972000000004</v>
      </c>
      <c r="E46" s="32">
        <v>46.109444000000003</v>
      </c>
      <c r="F46" s="32">
        <v>43.253894000000003</v>
      </c>
      <c r="G46" s="32">
        <v>56.909359000000002</v>
      </c>
      <c r="H46" s="32">
        <v>51.262577999999998</v>
      </c>
      <c r="I46" s="32">
        <v>60.334744999999998</v>
      </c>
      <c r="J46" s="32">
        <v>48.835458000000003</v>
      </c>
      <c r="K46" s="32">
        <v>44.587052</v>
      </c>
    </row>
    <row r="47" spans="1:11">
      <c r="A47" s="30" t="s">
        <v>42</v>
      </c>
      <c r="B47" s="29" t="s">
        <v>52</v>
      </c>
      <c r="C47" s="31">
        <v>56.473844999999997</v>
      </c>
      <c r="D47" s="31">
        <v>56.208708999999999</v>
      </c>
      <c r="E47" s="31">
        <v>47.146813000000002</v>
      </c>
      <c r="F47" s="31">
        <v>44.263796999999997</v>
      </c>
      <c r="G47" s="31">
        <v>58.813040999999998</v>
      </c>
      <c r="H47" s="31">
        <v>52.397875999999997</v>
      </c>
      <c r="I47" s="31">
        <v>62.039842</v>
      </c>
      <c r="J47" s="31">
        <v>50.111704000000003</v>
      </c>
      <c r="K47" s="31">
        <v>45.359487000000001</v>
      </c>
    </row>
    <row r="48" spans="1:11">
      <c r="A48" s="30" t="s">
        <v>43</v>
      </c>
      <c r="B48" s="29" t="s">
        <v>52</v>
      </c>
      <c r="C48" s="32">
        <v>57.039318000000002</v>
      </c>
      <c r="D48" s="32">
        <v>57.364424999999997</v>
      </c>
      <c r="E48" s="32">
        <v>47.378790000000002</v>
      </c>
      <c r="F48" s="32">
        <v>44.895761</v>
      </c>
      <c r="G48" s="32">
        <v>59.208275999999998</v>
      </c>
      <c r="H48" s="32">
        <v>52.564447999999999</v>
      </c>
      <c r="I48" s="32">
        <v>62.138753999999999</v>
      </c>
      <c r="J48" s="32">
        <v>50.873775000000002</v>
      </c>
      <c r="K48" s="32">
        <v>45.837674</v>
      </c>
    </row>
    <row r="49" spans="1:11">
      <c r="A49" s="30" t="s">
        <v>44</v>
      </c>
      <c r="B49" s="29" t="s">
        <v>52</v>
      </c>
      <c r="C49" s="31">
        <v>57.225679999999997</v>
      </c>
      <c r="D49" s="31">
        <v>57.720412000000003</v>
      </c>
      <c r="E49" s="31">
        <v>47.228909999999999</v>
      </c>
      <c r="F49" s="31">
        <v>45.792676999999998</v>
      </c>
      <c r="G49" s="31">
        <v>59.121772999999997</v>
      </c>
      <c r="H49" s="31">
        <v>52.258913</v>
      </c>
      <c r="I49" s="31">
        <v>62.302290999999997</v>
      </c>
      <c r="J49" s="31">
        <v>51.251407999999998</v>
      </c>
      <c r="K49" s="31">
        <v>46.05912</v>
      </c>
    </row>
    <row r="50" spans="1:11">
      <c r="A50" s="30" t="s">
        <v>45</v>
      </c>
      <c r="B50" s="29" t="s">
        <v>52</v>
      </c>
      <c r="C50" s="32">
        <v>58.000663000000003</v>
      </c>
      <c r="D50" s="32">
        <v>58.170972999999996</v>
      </c>
      <c r="E50" s="32">
        <v>47.659233</v>
      </c>
      <c r="F50" s="32">
        <v>46.432085000000001</v>
      </c>
      <c r="G50" s="32">
        <v>59.611480999999998</v>
      </c>
      <c r="H50" s="32">
        <v>52.397170000000003</v>
      </c>
      <c r="I50" s="32">
        <v>62.541598</v>
      </c>
      <c r="J50" s="32">
        <v>51.821396</v>
      </c>
      <c r="K50" s="32">
        <v>46.522830999999996</v>
      </c>
    </row>
    <row r="51" spans="1:11">
      <c r="A51" s="30" t="s">
        <v>46</v>
      </c>
      <c r="B51" s="29" t="s">
        <v>52</v>
      </c>
      <c r="C51" s="31">
        <v>58.558745999999999</v>
      </c>
      <c r="D51" s="31">
        <v>58.766423000000003</v>
      </c>
      <c r="E51" s="31">
        <v>47.746684000000002</v>
      </c>
      <c r="F51" s="31">
        <v>46.581341000000002</v>
      </c>
      <c r="G51" s="31">
        <v>60.315579999999997</v>
      </c>
      <c r="H51" s="31">
        <v>52.487467000000002</v>
      </c>
      <c r="I51" s="31">
        <v>62.818201999999999</v>
      </c>
      <c r="J51" s="31">
        <v>52.253726999999998</v>
      </c>
      <c r="K51" s="31">
        <v>46.901954000000003</v>
      </c>
    </row>
    <row r="52" spans="1:11">
      <c r="A52" s="30" t="s">
        <v>47</v>
      </c>
      <c r="B52" s="29" t="s">
        <v>52</v>
      </c>
      <c r="C52" s="32">
        <v>59.033833999999999</v>
      </c>
      <c r="D52" s="32">
        <v>59.109364999999997</v>
      </c>
      <c r="E52" s="32">
        <v>47.852158000000003</v>
      </c>
      <c r="F52" s="32">
        <v>46.811521999999997</v>
      </c>
      <c r="G52" s="32">
        <v>62.043498</v>
      </c>
      <c r="H52" s="32">
        <v>53.375396000000002</v>
      </c>
      <c r="I52" s="32">
        <v>63.287362000000002</v>
      </c>
      <c r="J52" s="32">
        <v>52.723669000000001</v>
      </c>
      <c r="K52" s="32">
        <v>47.390411999999998</v>
      </c>
    </row>
    <row r="53" spans="1:11">
      <c r="A53" s="30" t="s">
        <v>48</v>
      </c>
      <c r="B53" s="29" t="s">
        <v>52</v>
      </c>
      <c r="C53" s="31">
        <v>59.052230999999999</v>
      </c>
      <c r="D53" s="31">
        <v>59.947006999999999</v>
      </c>
      <c r="E53" s="31">
        <v>47.658569999999997</v>
      </c>
      <c r="F53" s="31">
        <v>47.035747000000001</v>
      </c>
      <c r="G53" s="31">
        <v>62.079782999999999</v>
      </c>
      <c r="H53" s="31">
        <v>53.074598000000002</v>
      </c>
      <c r="I53" s="31">
        <v>63.454667999999998</v>
      </c>
      <c r="J53" s="31">
        <v>52.976602999999997</v>
      </c>
      <c r="K53" s="31">
        <v>47.583170000000003</v>
      </c>
    </row>
    <row r="54" spans="1:11">
      <c r="A54" s="30" t="s">
        <v>49</v>
      </c>
      <c r="B54" s="29" t="s">
        <v>52</v>
      </c>
      <c r="C54" s="32">
        <v>59.824947000000002</v>
      </c>
      <c r="D54" s="32">
        <v>60.482534000000001</v>
      </c>
      <c r="E54" s="32">
        <v>47.897796</v>
      </c>
      <c r="F54" s="32">
        <v>47.549613999999998</v>
      </c>
      <c r="G54" s="32">
        <v>62.445818000000003</v>
      </c>
      <c r="H54" s="32">
        <v>53.516109999999998</v>
      </c>
      <c r="I54" s="32">
        <v>64.093078000000006</v>
      </c>
      <c r="J54" s="32">
        <v>53.500005999999999</v>
      </c>
      <c r="K54" s="32">
        <v>48.204206999999997</v>
      </c>
    </row>
    <row r="55" spans="1:11">
      <c r="A55" s="30" t="s">
        <v>50</v>
      </c>
      <c r="B55" s="29" t="s">
        <v>52</v>
      </c>
      <c r="C55" s="31" t="s">
        <v>55</v>
      </c>
      <c r="D55" s="31">
        <v>60.534877999999999</v>
      </c>
      <c r="E55" s="31" t="s">
        <v>55</v>
      </c>
      <c r="F55" s="31" t="s">
        <v>55</v>
      </c>
      <c r="G55" s="31" t="s">
        <v>55</v>
      </c>
      <c r="H55" s="31" t="s">
        <v>55</v>
      </c>
      <c r="I55" s="31" t="s">
        <v>55</v>
      </c>
      <c r="J55" s="31" t="s">
        <v>55</v>
      </c>
      <c r="K55" s="31" t="s">
        <v>55</v>
      </c>
    </row>
    <row r="56" spans="1:11">
      <c r="A56" s="33" t="s">
        <v>351</v>
      </c>
    </row>
    <row r="57" spans="1:11">
      <c r="A57" s="34" t="s">
        <v>343</v>
      </c>
    </row>
    <row r="58" spans="1:11">
      <c r="A58" s="35" t="s">
        <v>62</v>
      </c>
      <c r="B58" s="34" t="s">
        <v>344</v>
      </c>
    </row>
  </sheetData>
  <mergeCells count="7">
    <mergeCell ref="C2:K2"/>
    <mergeCell ref="A5:B5"/>
    <mergeCell ref="A2:B2"/>
    <mergeCell ref="A3:B3"/>
    <mergeCell ref="A4:B4"/>
    <mergeCell ref="C3:K3"/>
    <mergeCell ref="C4:K4"/>
  </mergeCells>
  <hyperlinks>
    <hyperlink ref="B6" r:id="rId1" display="http://stats.oecd.org/OECDStat_Metadata/ShowMetadata.ashx?Dataset=PDB_LV&amp;Coords=[%5bMEASURE%5d.%5bVPVOB%5d%2c%5bSUBJECT%5d.%5bT_GDPHRS%5d]&amp;ShowOnWeb=true&amp;Lang=fr"/>
    <hyperlink ref="C3" r:id="rId2" display="http://stats.oecd.org/OECDStat_Metadata/ShowMetadata.ashx?Dataset=PDB_LV&amp;Coords=[SUBJECT].[T_GDPHRS]&amp;ShowOnWeb=true&amp;Lang=fr"/>
    <hyperlink ref="D5" r:id="rId3" display="http://stats.oecd.org/OECDStat_Metadata/ShowMetadata.ashx?Dataset=PDB_LV&amp;Coords=[LOCATION].[DEU]&amp;ShowOnWeb=true&amp;Lang=fr"/>
    <hyperlink ref="A1" r:id="rId4" display="http://stats.oecd.org/OECDStat_Metadata/ShowMetadata.ashx?Dataset=PDB_LV&amp;ShowOnWeb=true&amp;Lang=fr"/>
    <hyperlink ref="A56" r:id="rId5" display="https://stats-2.oecd.org/index.aspx?DatasetCode=PDB_LV"/>
  </hyperlinks>
  <pageMargins left="0.7" right="0.7" top="0.75" bottom="0.75" header="0.3" footer="0.3"/>
  <pageSetup paperSize="9" orientation="portrait" r:id="rId6"/>
  <drawing r:id="rId7"/>
  <legacyDrawing r:id="rId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workbookViewId="0">
      <selection activeCell="A10" sqref="A10"/>
    </sheetView>
  </sheetViews>
  <sheetFormatPr baseColWidth="10" defaultRowHeight="15"/>
  <sheetData>
    <row r="1" spans="1:19">
      <c r="B1">
        <v>1999</v>
      </c>
      <c r="C1">
        <v>2000</v>
      </c>
      <c r="D1">
        <v>2001</v>
      </c>
      <c r="E1">
        <v>2002</v>
      </c>
      <c r="F1">
        <v>2003</v>
      </c>
      <c r="G1">
        <v>2004</v>
      </c>
      <c r="H1">
        <v>2005</v>
      </c>
      <c r="I1">
        <v>2006</v>
      </c>
      <c r="J1">
        <v>2007</v>
      </c>
      <c r="K1">
        <v>2008</v>
      </c>
      <c r="L1">
        <v>2009</v>
      </c>
      <c r="M1">
        <v>2010</v>
      </c>
      <c r="N1">
        <v>2011</v>
      </c>
      <c r="O1">
        <v>2012</v>
      </c>
      <c r="P1">
        <v>2013</v>
      </c>
      <c r="Q1">
        <v>2014</v>
      </c>
      <c r="R1">
        <v>2015</v>
      </c>
      <c r="S1">
        <v>2016</v>
      </c>
    </row>
    <row r="2" spans="1:19">
      <c r="A2" s="336" t="s">
        <v>488</v>
      </c>
      <c r="B2" s="216">
        <v>0.42119376457464885</v>
      </c>
      <c r="C2" s="216">
        <v>0.42852857141506234</v>
      </c>
      <c r="D2" s="216">
        <v>0.42100672916465776</v>
      </c>
      <c r="E2" s="216">
        <v>0.42086269755103456</v>
      </c>
      <c r="F2" s="216">
        <v>0.41460623128732355</v>
      </c>
      <c r="G2" s="216">
        <v>0.41655735206460409</v>
      </c>
      <c r="H2" s="216">
        <v>0.40924133441154892</v>
      </c>
      <c r="I2" s="216">
        <v>0.41435016619824455</v>
      </c>
      <c r="J2" s="216">
        <v>0.41706424831749828</v>
      </c>
      <c r="K2" s="216">
        <v>0.40251078304280447</v>
      </c>
      <c r="L2" s="216">
        <v>0.38262619397992864</v>
      </c>
      <c r="M2" s="216">
        <v>0.40996809252849858</v>
      </c>
      <c r="N2" s="216">
        <v>0.40520367811828195</v>
      </c>
      <c r="O2" s="216">
        <v>0.39601297335098057</v>
      </c>
      <c r="P2" s="216">
        <v>0.39337733815718201</v>
      </c>
      <c r="Q2" s="216">
        <v>0.40098917005202683</v>
      </c>
      <c r="R2" s="216">
        <v>0.41154156165930306</v>
      </c>
      <c r="S2" s="216">
        <v>0.4016611103242268</v>
      </c>
    </row>
    <row r="3" spans="1:19">
      <c r="A3" s="336" t="s">
        <v>489</v>
      </c>
      <c r="B3" s="216">
        <v>0.37912148809028151</v>
      </c>
      <c r="C3" s="216">
        <v>0.38168997743739036</v>
      </c>
      <c r="D3" s="216">
        <v>0.38853688701914751</v>
      </c>
      <c r="E3" s="216">
        <v>0.38192812289809269</v>
      </c>
      <c r="F3" s="216">
        <v>0.38401018205074822</v>
      </c>
      <c r="G3" s="216">
        <v>0.38682358777679654</v>
      </c>
      <c r="H3" s="216">
        <v>0.38715394425070099</v>
      </c>
      <c r="I3" s="216">
        <v>0.39142318288400213</v>
      </c>
      <c r="J3" s="216">
        <v>0.39967640120529063</v>
      </c>
      <c r="K3" s="216">
        <v>0.40520604094777851</v>
      </c>
      <c r="L3" s="216">
        <v>0.3876350419888091</v>
      </c>
      <c r="M3" s="216">
        <v>0.38488651643901922</v>
      </c>
      <c r="N3" s="216">
        <v>0.38333211742264789</v>
      </c>
      <c r="O3" s="216">
        <v>0.37894641036557175</v>
      </c>
      <c r="P3" s="216">
        <v>0.37455944722676987</v>
      </c>
      <c r="Q3" s="216">
        <v>0.37664548679214599</v>
      </c>
      <c r="R3" s="216">
        <v>0.38360684958765184</v>
      </c>
      <c r="S3" s="216">
        <v>0.38272717048633131</v>
      </c>
    </row>
    <row r="4" spans="1:19">
      <c r="A4" s="336" t="s">
        <v>490</v>
      </c>
      <c r="B4" s="216">
        <v>0.39366161326070359</v>
      </c>
      <c r="C4" s="216">
        <v>0.39790872001519872</v>
      </c>
      <c r="D4" s="216">
        <v>0.39949722292753304</v>
      </c>
      <c r="E4" s="216">
        <v>0.39492498038411561</v>
      </c>
      <c r="F4" s="216">
        <v>0.39390222648364953</v>
      </c>
      <c r="G4" s="216">
        <v>0.39634443885422982</v>
      </c>
      <c r="H4" s="216">
        <v>0.39406079396587573</v>
      </c>
      <c r="I4" s="216">
        <v>0.39844243147713065</v>
      </c>
      <c r="J4" s="216">
        <v>0.40490877050452584</v>
      </c>
      <c r="K4" s="216">
        <v>0.4044282916488125</v>
      </c>
      <c r="L4" s="216">
        <v>0.38621954676006259</v>
      </c>
      <c r="M4" s="216">
        <v>0.39214880819466463</v>
      </c>
      <c r="N4" s="216">
        <v>0.38965781238557107</v>
      </c>
      <c r="O4" s="216">
        <v>0.38386917952920679</v>
      </c>
      <c r="P4" s="216">
        <v>0.37997890159339065</v>
      </c>
      <c r="Q4" s="216">
        <v>0.38370233308716245</v>
      </c>
      <c r="R4" s="216">
        <v>0.39180072743315508</v>
      </c>
      <c r="S4" s="216">
        <v>0.38820837616039489</v>
      </c>
    </row>
    <row r="5" spans="1:19">
      <c r="A5" s="336" t="s">
        <v>491</v>
      </c>
      <c r="B5" s="216">
        <v>0.39521765852236335</v>
      </c>
      <c r="C5" s="216">
        <v>0.3951863177146297</v>
      </c>
      <c r="D5" s="216">
        <v>0.39745595775604503</v>
      </c>
      <c r="E5" s="216">
        <v>0.39253108124208591</v>
      </c>
      <c r="F5" s="216">
        <v>0.39345661199916959</v>
      </c>
      <c r="G5" s="216">
        <v>0.39353927908195613</v>
      </c>
      <c r="H5" s="216">
        <v>0.39057487059685764</v>
      </c>
      <c r="I5" s="216">
        <v>0.39343822666066974</v>
      </c>
      <c r="J5" s="216">
        <v>0.3993758577982614</v>
      </c>
      <c r="K5" s="216">
        <v>0.39526550096376112</v>
      </c>
      <c r="L5" s="216">
        <v>0.37307449943554943</v>
      </c>
      <c r="M5" s="216">
        <v>0.37822680454174684</v>
      </c>
      <c r="N5" s="216">
        <v>0.37384813933275585</v>
      </c>
      <c r="O5" s="216">
        <v>0.36593165439992986</v>
      </c>
      <c r="P5" s="216">
        <v>0.35868190775252162</v>
      </c>
      <c r="Q5" s="216">
        <v>0.36418331058620146</v>
      </c>
      <c r="R5" s="216">
        <v>0.37766811843209341</v>
      </c>
      <c r="S5" s="216">
        <v>0.3763377810514475</v>
      </c>
    </row>
    <row r="8" spans="1:19">
      <c r="A8" s="337" t="s">
        <v>345</v>
      </c>
      <c r="B8" s="337" t="s">
        <v>492</v>
      </c>
    </row>
    <row r="9" spans="1:19">
      <c r="A9" s="337" t="s">
        <v>317</v>
      </c>
      <c r="B9" s="337" t="s">
        <v>718</v>
      </c>
    </row>
    <row r="10" spans="1:19">
      <c r="A10" s="338" t="s">
        <v>316</v>
      </c>
      <c r="B10" s="337" t="s">
        <v>493</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workbookViewId="0">
      <selection activeCell="A9" sqref="A9"/>
    </sheetView>
  </sheetViews>
  <sheetFormatPr baseColWidth="10" defaultRowHeight="15"/>
  <sheetData>
    <row r="1" spans="1:20">
      <c r="A1" s="214"/>
      <c r="B1" s="214" t="s">
        <v>31</v>
      </c>
      <c r="C1" s="214" t="s">
        <v>32</v>
      </c>
      <c r="D1" s="214" t="s">
        <v>33</v>
      </c>
      <c r="E1" s="214" t="s">
        <v>34</v>
      </c>
      <c r="F1" s="214" t="s">
        <v>35</v>
      </c>
      <c r="G1" s="214" t="s">
        <v>36</v>
      </c>
      <c r="H1" s="214" t="s">
        <v>37</v>
      </c>
      <c r="I1" s="214" t="s">
        <v>38</v>
      </c>
      <c r="J1" s="214" t="s">
        <v>39</v>
      </c>
      <c r="K1" s="214" t="s">
        <v>40</v>
      </c>
      <c r="L1" s="214" t="s">
        <v>41</v>
      </c>
      <c r="M1" s="214" t="s">
        <v>42</v>
      </c>
      <c r="N1" s="214" t="s">
        <v>43</v>
      </c>
      <c r="O1" s="214" t="s">
        <v>44</v>
      </c>
      <c r="P1" s="214" t="s">
        <v>45</v>
      </c>
      <c r="Q1" s="214" t="s">
        <v>46</v>
      </c>
      <c r="R1" s="214" t="s">
        <v>47</v>
      </c>
      <c r="S1" s="214" t="s">
        <v>48</v>
      </c>
      <c r="T1" s="214" t="s">
        <v>49</v>
      </c>
    </row>
    <row r="2" spans="1:20">
      <c r="A2" s="339" t="s">
        <v>105</v>
      </c>
      <c r="B2" s="217">
        <v>0.34861185473306855</v>
      </c>
      <c r="C2" s="217">
        <v>0.34702202441020186</v>
      </c>
      <c r="D2" s="217">
        <v>0.34883878867292134</v>
      </c>
      <c r="E2" s="217">
        <v>0.34978184982505783</v>
      </c>
      <c r="F2" s="217">
        <v>0.35545801869382626</v>
      </c>
      <c r="G2" s="217">
        <v>0.37886836226649134</v>
      </c>
      <c r="H2" s="217">
        <v>0.39236883524228411</v>
      </c>
      <c r="I2" s="217">
        <v>0.41975529818423246</v>
      </c>
      <c r="J2" s="217">
        <v>0.43262390182356558</v>
      </c>
      <c r="K2" s="217">
        <v>0.41433194760034375</v>
      </c>
      <c r="L2" s="217">
        <v>0.35419254450349963</v>
      </c>
      <c r="M2" s="217">
        <v>0.42198791217759007</v>
      </c>
      <c r="N2" s="217">
        <v>0.42407705715418353</v>
      </c>
      <c r="O2" s="217">
        <v>0.41547981806183865</v>
      </c>
      <c r="P2" s="217">
        <v>0.3980671205122468</v>
      </c>
      <c r="Q2" s="217">
        <v>0.40653560642618586</v>
      </c>
      <c r="R2" s="217">
        <v>0.41353947805710617</v>
      </c>
      <c r="S2" s="217">
        <v>0.43136061917318769</v>
      </c>
      <c r="T2" s="217">
        <v>0.43299681692325021</v>
      </c>
    </row>
    <row r="3" spans="1:20">
      <c r="A3" s="339" t="s">
        <v>53</v>
      </c>
      <c r="B3" s="217">
        <v>0.39938572871087175</v>
      </c>
      <c r="C3" s="217">
        <v>0.41320188940662572</v>
      </c>
      <c r="D3" s="217">
        <v>0.40779959900857238</v>
      </c>
      <c r="E3" s="217">
        <v>0.40558848433530909</v>
      </c>
      <c r="F3" s="217">
        <v>0.39772110262120414</v>
      </c>
      <c r="G3" s="217">
        <v>0.39947387910019438</v>
      </c>
      <c r="H3" s="217">
        <v>0.39418670808217493</v>
      </c>
      <c r="I3" s="217">
        <v>0.39331586145770459</v>
      </c>
      <c r="J3" s="217">
        <v>0.39196575617405527</v>
      </c>
      <c r="K3" s="217">
        <v>0.37400010716554782</v>
      </c>
      <c r="L3" s="217">
        <v>0.35246272028920017</v>
      </c>
      <c r="M3" s="217">
        <v>0.36474028069043396</v>
      </c>
      <c r="N3" s="217">
        <v>0.37328333778340161</v>
      </c>
      <c r="O3" s="217">
        <v>0.37422994051954356</v>
      </c>
      <c r="P3" s="217">
        <v>0.3795025505454816</v>
      </c>
      <c r="Q3" s="217">
        <v>0.38524209595401282</v>
      </c>
      <c r="R3" s="217">
        <v>0.4046055443175019</v>
      </c>
      <c r="S3" s="217">
        <v>0.40886755193816521</v>
      </c>
      <c r="T3" s="217">
        <v>0.40680302574401533</v>
      </c>
    </row>
    <row r="4" spans="1:20">
      <c r="A4" s="339" t="s">
        <v>107</v>
      </c>
      <c r="B4" s="217">
        <v>0.46917372885781117</v>
      </c>
      <c r="C4" s="217">
        <v>0.47807954758200399</v>
      </c>
      <c r="D4" s="217">
        <v>0.47510359603823638</v>
      </c>
      <c r="E4" s="217">
        <v>0.46845725725048004</v>
      </c>
      <c r="F4" s="217">
        <v>0.45354594631886436</v>
      </c>
      <c r="G4" s="217">
        <v>0.45219528178243773</v>
      </c>
      <c r="H4" s="217">
        <v>0.44272500060572967</v>
      </c>
      <c r="I4" s="217">
        <v>0.44662517831669041</v>
      </c>
      <c r="J4" s="217">
        <v>0.45350181856811156</v>
      </c>
      <c r="K4" s="217">
        <v>0.44631537657080328</v>
      </c>
      <c r="L4" s="217">
        <v>0.41534002336020731</v>
      </c>
      <c r="M4" s="217">
        <v>0.43530143092933166</v>
      </c>
      <c r="N4" s="217">
        <v>0.42565102588330822</v>
      </c>
      <c r="O4" s="217">
        <v>0.41767825200443642</v>
      </c>
      <c r="P4" s="217">
        <v>0.42295669008815434</v>
      </c>
      <c r="Q4" s="217">
        <v>0.42496900890229217</v>
      </c>
      <c r="R4" s="217">
        <v>0.4336955972987207</v>
      </c>
      <c r="S4" s="217">
        <v>0.45834031863967722</v>
      </c>
      <c r="T4" s="217">
        <v>0.45546597482068651</v>
      </c>
    </row>
    <row r="7" spans="1:20">
      <c r="A7" s="340" t="s">
        <v>345</v>
      </c>
      <c r="B7" s="340" t="s">
        <v>719</v>
      </c>
    </row>
    <row r="8" spans="1:20">
      <c r="A8" s="340" t="s">
        <v>317</v>
      </c>
      <c r="B8" s="340" t="s">
        <v>494</v>
      </c>
    </row>
    <row r="9" spans="1:20">
      <c r="A9" s="341" t="s">
        <v>316</v>
      </c>
      <c r="B9" s="340" t="s">
        <v>495</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topLeftCell="G1" workbookViewId="0">
      <selection activeCell="M5" sqref="M5"/>
    </sheetView>
  </sheetViews>
  <sheetFormatPr baseColWidth="10" defaultRowHeight="15"/>
  <cols>
    <col min="5" max="5" width="11.5703125" customWidth="1"/>
  </cols>
  <sheetData>
    <row r="1" spans="1:9">
      <c r="B1" s="342" t="s">
        <v>496</v>
      </c>
      <c r="C1" s="342" t="s">
        <v>497</v>
      </c>
      <c r="D1" s="342" t="s">
        <v>498</v>
      </c>
      <c r="E1" s="342" t="s">
        <v>575</v>
      </c>
      <c r="H1" s="343" t="s">
        <v>345</v>
      </c>
      <c r="I1" s="343" t="s">
        <v>720</v>
      </c>
    </row>
    <row r="2" spans="1:9">
      <c r="A2" s="226" t="s">
        <v>499</v>
      </c>
      <c r="B2">
        <v>100</v>
      </c>
      <c r="C2">
        <v>100</v>
      </c>
      <c r="D2">
        <v>100</v>
      </c>
      <c r="E2">
        <v>100</v>
      </c>
      <c r="H2" s="343" t="s">
        <v>317</v>
      </c>
      <c r="I2" s="343" t="s">
        <v>721</v>
      </c>
    </row>
    <row r="3" spans="1:9">
      <c r="A3" s="226" t="s">
        <v>500</v>
      </c>
      <c r="B3">
        <v>100.47597596887358</v>
      </c>
      <c r="C3">
        <v>100.04255279325014</v>
      </c>
      <c r="D3">
        <v>99.611965222564365</v>
      </c>
      <c r="E3">
        <v>99.611965222564365</v>
      </c>
      <c r="H3" s="344" t="s">
        <v>316</v>
      </c>
      <c r="I3" s="343" t="s">
        <v>574</v>
      </c>
    </row>
    <row r="4" spans="1:9">
      <c r="A4" s="226" t="s">
        <v>501</v>
      </c>
      <c r="B4">
        <v>100.20583582715217</v>
      </c>
      <c r="C4">
        <v>100.00627221577875</v>
      </c>
      <c r="D4">
        <v>99.60018973398158</v>
      </c>
      <c r="E4">
        <v>99.60018973398158</v>
      </c>
      <c r="H4" s="343"/>
      <c r="I4" s="343"/>
    </row>
    <row r="5" spans="1:9">
      <c r="A5" s="226" t="s">
        <v>502</v>
      </c>
      <c r="B5">
        <v>100.42985901045394</v>
      </c>
      <c r="C5">
        <v>100.68202574747494</v>
      </c>
      <c r="D5">
        <v>100.06462425745177</v>
      </c>
      <c r="E5">
        <v>100.06462425745177</v>
      </c>
    </row>
    <row r="6" spans="1:9">
      <c r="A6" s="226" t="s">
        <v>503</v>
      </c>
      <c r="B6">
        <v>100.53057984751167</v>
      </c>
      <c r="C6">
        <v>100.72409177600979</v>
      </c>
      <c r="D6">
        <v>99.368724054696827</v>
      </c>
      <c r="E6">
        <v>99.368724054696827</v>
      </c>
    </row>
    <row r="7" spans="1:9">
      <c r="A7" s="226" t="s">
        <v>504</v>
      </c>
      <c r="B7">
        <v>100.11457442637879</v>
      </c>
      <c r="C7">
        <v>100.46789557496712</v>
      </c>
      <c r="D7">
        <v>99.87371774157026</v>
      </c>
      <c r="E7">
        <v>99.87371774157026</v>
      </c>
    </row>
    <row r="8" spans="1:9">
      <c r="A8" s="226" t="s">
        <v>505</v>
      </c>
      <c r="B8">
        <v>100.13890967587859</v>
      </c>
      <c r="C8">
        <v>100.74204405947668</v>
      </c>
      <c r="D8">
        <v>100.02320299361025</v>
      </c>
      <c r="E8">
        <v>100.02320299361025</v>
      </c>
    </row>
    <row r="9" spans="1:9">
      <c r="A9" s="226" t="s">
        <v>506</v>
      </c>
      <c r="B9">
        <v>99.849787263391164</v>
      </c>
      <c r="C9">
        <v>100.995925759225</v>
      </c>
      <c r="D9">
        <v>100.26357806196661</v>
      </c>
      <c r="E9">
        <v>100.26357806196661</v>
      </c>
    </row>
    <row r="10" spans="1:9">
      <c r="A10" s="226" t="s">
        <v>507</v>
      </c>
      <c r="B10">
        <v>100.03229272226115</v>
      </c>
      <c r="C10">
        <v>101.28262071666467</v>
      </c>
      <c r="D10">
        <v>100.31051152525934</v>
      </c>
      <c r="E10">
        <v>100.31051152525934</v>
      </c>
    </row>
    <row r="11" spans="1:9">
      <c r="A11" s="226" t="s">
        <v>508</v>
      </c>
      <c r="B11">
        <v>100.41035645474629</v>
      </c>
      <c r="C11">
        <v>102.10689896875547</v>
      </c>
      <c r="D11">
        <v>101.1559171230124</v>
      </c>
      <c r="E11">
        <v>101.1559171230124</v>
      </c>
    </row>
    <row r="12" spans="1:9">
      <c r="A12" s="226" t="s">
        <v>509</v>
      </c>
      <c r="B12">
        <v>100.83420419390605</v>
      </c>
      <c r="C12">
        <v>102.43507211068876</v>
      </c>
      <c r="D12">
        <v>101.47474499121856</v>
      </c>
      <c r="E12">
        <v>101.47474499121856</v>
      </c>
    </row>
    <row r="13" spans="1:9">
      <c r="A13" s="226" t="s">
        <v>510</v>
      </c>
      <c r="B13">
        <v>100.96992537865206</v>
      </c>
      <c r="C13">
        <v>102.71490611769659</v>
      </c>
      <c r="D13">
        <v>101.67595991324309</v>
      </c>
      <c r="E13">
        <v>101.67595991324309</v>
      </c>
    </row>
    <row r="14" spans="1:9">
      <c r="A14" s="226" t="s">
        <v>511</v>
      </c>
      <c r="B14">
        <v>101.52748141063415</v>
      </c>
      <c r="C14">
        <v>102.88639243309672</v>
      </c>
      <c r="D14">
        <v>102.0799199883554</v>
      </c>
      <c r="E14">
        <v>102.0799199883554</v>
      </c>
    </row>
    <row r="15" spans="1:9">
      <c r="A15" s="226" t="s">
        <v>512</v>
      </c>
      <c r="B15">
        <v>101.48239086985296</v>
      </c>
      <c r="C15">
        <v>103.34356953937029</v>
      </c>
      <c r="D15">
        <v>102.55856189538551</v>
      </c>
      <c r="E15">
        <v>102.55856189538551</v>
      </c>
    </row>
    <row r="16" spans="1:9">
      <c r="A16" s="226" t="s">
        <v>513</v>
      </c>
      <c r="B16">
        <v>102.35728499331043</v>
      </c>
      <c r="C16">
        <v>103.7911444784927</v>
      </c>
      <c r="D16">
        <v>103.05182995596303</v>
      </c>
      <c r="E16">
        <v>103.05182995596303</v>
      </c>
    </row>
    <row r="17" spans="1:5">
      <c r="A17" s="226" t="s">
        <v>514</v>
      </c>
      <c r="B17">
        <v>103.26470954522907</v>
      </c>
      <c r="C17">
        <v>104.15139849416153</v>
      </c>
      <c r="D17">
        <v>103.29374060921208</v>
      </c>
      <c r="E17">
        <v>103.29374060921208</v>
      </c>
    </row>
    <row r="18" spans="1:5">
      <c r="A18" s="226" t="s">
        <v>515</v>
      </c>
      <c r="B18">
        <v>104.10529301533884</v>
      </c>
      <c r="C18">
        <v>104.92926777256417</v>
      </c>
      <c r="D18">
        <v>104.06312443516808</v>
      </c>
      <c r="E18">
        <v>104.06312443516808</v>
      </c>
    </row>
    <row r="19" spans="1:5">
      <c r="A19" s="226" t="s">
        <v>516</v>
      </c>
      <c r="B19">
        <v>104.58216839178063</v>
      </c>
      <c r="C19">
        <v>105.67382496546051</v>
      </c>
      <c r="D19">
        <v>104.73627218679462</v>
      </c>
      <c r="E19">
        <v>104.73627218679462</v>
      </c>
    </row>
    <row r="20" spans="1:5">
      <c r="A20" s="226" t="s">
        <v>517</v>
      </c>
      <c r="B20">
        <v>104.93303616222651</v>
      </c>
      <c r="C20">
        <v>106.28736269001963</v>
      </c>
      <c r="D20">
        <v>105.07721331463217</v>
      </c>
      <c r="E20">
        <v>105.07721331463217</v>
      </c>
    </row>
    <row r="21" spans="1:5">
      <c r="A21" s="226" t="s">
        <v>518</v>
      </c>
      <c r="B21">
        <v>105.62499170865361</v>
      </c>
      <c r="C21">
        <v>106.56544489917839</v>
      </c>
      <c r="D21">
        <v>105.40850504291627</v>
      </c>
      <c r="E21">
        <v>105.40850504291627</v>
      </c>
    </row>
    <row r="22" spans="1:5">
      <c r="A22" s="226" t="s">
        <v>519</v>
      </c>
      <c r="B22">
        <v>105.71145489248488</v>
      </c>
      <c r="C22">
        <v>106.56506719947603</v>
      </c>
      <c r="D22">
        <v>105.30139196254495</v>
      </c>
      <c r="E22">
        <v>105.30139196254495</v>
      </c>
    </row>
    <row r="23" spans="1:5">
      <c r="A23" s="226" t="s">
        <v>520</v>
      </c>
      <c r="B23">
        <v>105.87368623799595</v>
      </c>
      <c r="C23">
        <v>106.99174145091415</v>
      </c>
      <c r="D23">
        <v>105.69444944073555</v>
      </c>
      <c r="E23">
        <v>105.69444944073555</v>
      </c>
    </row>
    <row r="24" spans="1:5">
      <c r="A24" s="226" t="s">
        <v>521</v>
      </c>
      <c r="B24">
        <v>106.31998772762668</v>
      </c>
      <c r="C24">
        <v>108.076183541916</v>
      </c>
      <c r="D24">
        <v>106.62825067826844</v>
      </c>
      <c r="E24">
        <v>106.62825067826844</v>
      </c>
    </row>
    <row r="25" spans="1:5">
      <c r="A25" s="226" t="s">
        <v>522</v>
      </c>
      <c r="B25">
        <v>106.91862037690305</v>
      </c>
      <c r="C25">
        <v>108.33032384267118</v>
      </c>
      <c r="D25">
        <v>106.97192368148734</v>
      </c>
      <c r="E25">
        <v>106.97192368148734</v>
      </c>
    </row>
    <row r="26" spans="1:5">
      <c r="A26" s="226" t="s">
        <v>523</v>
      </c>
      <c r="B26">
        <v>107.53706356371026</v>
      </c>
      <c r="C26">
        <v>108.87823124096381</v>
      </c>
      <c r="D26">
        <v>107.24926062543658</v>
      </c>
      <c r="E26">
        <v>107.24926062543658</v>
      </c>
    </row>
    <row r="27" spans="1:5">
      <c r="A27" s="226" t="s">
        <v>524</v>
      </c>
      <c r="B27">
        <v>108.42828146557054</v>
      </c>
      <c r="C27">
        <v>109.14407691391447</v>
      </c>
      <c r="D27">
        <v>107.55103261211461</v>
      </c>
      <c r="E27">
        <v>107.55103261211461</v>
      </c>
    </row>
    <row r="28" spans="1:5">
      <c r="A28" s="226" t="s">
        <v>525</v>
      </c>
      <c r="B28">
        <v>107.90697187194948</v>
      </c>
      <c r="C28">
        <v>109.18789062625447</v>
      </c>
      <c r="D28">
        <v>107.6803355407729</v>
      </c>
      <c r="E28">
        <v>107.6803355407729</v>
      </c>
    </row>
    <row r="29" spans="1:5">
      <c r="A29" s="226" t="s">
        <v>526</v>
      </c>
      <c r="B29">
        <v>108.47963706569408</v>
      </c>
      <c r="C29">
        <v>109.74371798271932</v>
      </c>
      <c r="D29">
        <v>108.25273152738446</v>
      </c>
      <c r="E29">
        <v>108.25273152738446</v>
      </c>
    </row>
    <row r="30" spans="1:5">
      <c r="A30" s="226" t="s">
        <v>527</v>
      </c>
      <c r="B30">
        <v>109.19025150926289</v>
      </c>
      <c r="C30">
        <v>109.6146140909452</v>
      </c>
      <c r="D30">
        <v>107.91701396913436</v>
      </c>
      <c r="E30">
        <v>107.91701396913436</v>
      </c>
    </row>
    <row r="31" spans="1:5">
      <c r="A31" s="226" t="s">
        <v>528</v>
      </c>
      <c r="B31">
        <v>109.66117010853861</v>
      </c>
      <c r="C31">
        <v>109.38239580203475</v>
      </c>
      <c r="D31">
        <v>107.61764880615164</v>
      </c>
      <c r="E31">
        <v>107.61764880615164</v>
      </c>
    </row>
    <row r="32" spans="1:5">
      <c r="A32" s="226" t="s">
        <v>529</v>
      </c>
      <c r="B32">
        <v>109.78858407396659</v>
      </c>
      <c r="C32">
        <v>109.72414110899157</v>
      </c>
      <c r="D32">
        <v>107.71991664651823</v>
      </c>
      <c r="E32">
        <v>107.71991664651823</v>
      </c>
    </row>
    <row r="33" spans="1:5">
      <c r="A33" s="226" t="s">
        <v>530</v>
      </c>
      <c r="B33">
        <v>109.76711892081465</v>
      </c>
      <c r="C33">
        <v>109.98931356151603</v>
      </c>
      <c r="D33">
        <v>108.15589500153951</v>
      </c>
      <c r="E33">
        <v>108.15589500153951</v>
      </c>
    </row>
    <row r="34" spans="1:5">
      <c r="A34" s="226" t="s">
        <v>531</v>
      </c>
      <c r="B34">
        <v>110.03975683928469</v>
      </c>
      <c r="C34">
        <v>110.14383753672359</v>
      </c>
      <c r="D34">
        <v>108.20677339588802</v>
      </c>
      <c r="E34">
        <v>108.20677339588802</v>
      </c>
    </row>
    <row r="35" spans="1:5">
      <c r="A35" s="226" t="s">
        <v>532</v>
      </c>
      <c r="B35">
        <v>109.29556814839994</v>
      </c>
      <c r="C35">
        <v>109.55452262000097</v>
      </c>
      <c r="D35">
        <v>107.61336354499112</v>
      </c>
      <c r="E35">
        <v>107.61336354499112</v>
      </c>
    </row>
    <row r="36" spans="1:5">
      <c r="A36" s="226" t="s">
        <v>533</v>
      </c>
      <c r="B36">
        <v>109.13805435812012</v>
      </c>
      <c r="C36">
        <v>110.06597985162226</v>
      </c>
      <c r="D36">
        <v>108.15350486900226</v>
      </c>
      <c r="E36">
        <v>108.15350486900226</v>
      </c>
    </row>
    <row r="37" spans="1:5">
      <c r="A37" s="226" t="s">
        <v>534</v>
      </c>
      <c r="B37">
        <v>107.68376852709123</v>
      </c>
      <c r="C37">
        <v>109.3676898867499</v>
      </c>
      <c r="D37">
        <v>107.35766687467829</v>
      </c>
      <c r="E37">
        <v>107.35766687467829</v>
      </c>
    </row>
    <row r="38" spans="1:5">
      <c r="A38" s="226" t="s">
        <v>535</v>
      </c>
      <c r="B38">
        <v>106.28838995704226</v>
      </c>
      <c r="C38">
        <v>109.40118094099537</v>
      </c>
      <c r="D38">
        <v>107.55368077345769</v>
      </c>
      <c r="E38">
        <v>107.55368077345769</v>
      </c>
    </row>
    <row r="39" spans="1:5">
      <c r="A39" s="226" t="s">
        <v>536</v>
      </c>
      <c r="B39">
        <v>106.82801746162053</v>
      </c>
      <c r="C39">
        <v>110.2336452128762</v>
      </c>
      <c r="D39">
        <v>108.4092723065672</v>
      </c>
      <c r="E39">
        <v>108.4092723065672</v>
      </c>
    </row>
    <row r="40" spans="1:5">
      <c r="A40" s="226" t="s">
        <v>537</v>
      </c>
      <c r="B40">
        <v>107.48450275635939</v>
      </c>
      <c r="C40">
        <v>111.61181141509735</v>
      </c>
      <c r="D40">
        <v>109.63665094547423</v>
      </c>
      <c r="E40">
        <v>109.63665094547423</v>
      </c>
    </row>
    <row r="41" spans="1:5">
      <c r="A41" s="226" t="s">
        <v>538</v>
      </c>
      <c r="B41">
        <v>108.47269849481532</v>
      </c>
      <c r="C41">
        <v>112.66820644800315</v>
      </c>
      <c r="D41">
        <v>110.72298144282252</v>
      </c>
      <c r="E41">
        <v>110.72298144282252</v>
      </c>
    </row>
    <row r="42" spans="1:5">
      <c r="A42" s="226" t="s">
        <v>539</v>
      </c>
      <c r="B42">
        <v>109.00060876637534</v>
      </c>
      <c r="C42">
        <v>113.65821819872785</v>
      </c>
      <c r="D42">
        <v>111.42524137894496</v>
      </c>
      <c r="E42">
        <v>111.42524137894496</v>
      </c>
    </row>
    <row r="43" spans="1:5">
      <c r="A43" s="226" t="s">
        <v>540</v>
      </c>
      <c r="B43">
        <v>109.61443745612378</v>
      </c>
      <c r="C43">
        <v>114.43432015218471</v>
      </c>
      <c r="D43">
        <v>112.09513815740928</v>
      </c>
      <c r="E43">
        <v>112.09513815740928</v>
      </c>
    </row>
    <row r="44" spans="1:5">
      <c r="A44" s="226" t="s">
        <v>541</v>
      </c>
      <c r="B44">
        <v>110.07696044069637</v>
      </c>
      <c r="C44">
        <v>114.68719474792452</v>
      </c>
      <c r="D44">
        <v>112.36798997290443</v>
      </c>
      <c r="E44">
        <v>112.36798997290443</v>
      </c>
    </row>
    <row r="45" spans="1:5">
      <c r="A45" s="226" t="s">
        <v>542</v>
      </c>
      <c r="B45">
        <v>110.74276071150453</v>
      </c>
      <c r="C45">
        <v>115.23390066965604</v>
      </c>
      <c r="D45">
        <v>112.99345105865682</v>
      </c>
      <c r="E45">
        <v>112.99345105865682</v>
      </c>
    </row>
    <row r="46" spans="1:5">
      <c r="A46" s="226" t="s">
        <v>543</v>
      </c>
      <c r="B46">
        <v>111.65645801244411</v>
      </c>
      <c r="C46">
        <v>115.63902367659666</v>
      </c>
      <c r="D46">
        <v>113.75944796668706</v>
      </c>
      <c r="E46">
        <v>113.75944796668706</v>
      </c>
    </row>
    <row r="47" spans="1:5">
      <c r="A47" s="226" t="s">
        <v>544</v>
      </c>
      <c r="B47">
        <v>111.46687795086423</v>
      </c>
      <c r="C47">
        <v>115.55277604604059</v>
      </c>
      <c r="D47">
        <v>113.9349234197432</v>
      </c>
      <c r="E47">
        <v>113.9349234197432</v>
      </c>
    </row>
    <row r="48" spans="1:5">
      <c r="A48" s="226" t="s">
        <v>545</v>
      </c>
      <c r="B48">
        <v>111.56098283612164</v>
      </c>
      <c r="C48">
        <v>115.58662898705452</v>
      </c>
      <c r="D48">
        <v>114.07622396738957</v>
      </c>
      <c r="E48">
        <v>114.07622396738957</v>
      </c>
    </row>
    <row r="49" spans="1:5">
      <c r="A49" s="226" t="s">
        <v>546</v>
      </c>
      <c r="B49">
        <v>111.83426282170873</v>
      </c>
      <c r="C49">
        <v>116.00987844810535</v>
      </c>
      <c r="D49">
        <v>114.72986344941536</v>
      </c>
      <c r="E49">
        <v>114.72986344941536</v>
      </c>
    </row>
    <row r="50" spans="1:5">
      <c r="A50" s="226" t="s">
        <v>547</v>
      </c>
      <c r="B50">
        <v>112.00087641343785</v>
      </c>
      <c r="C50">
        <v>116.68616647720515</v>
      </c>
      <c r="D50">
        <v>115.214192490076</v>
      </c>
      <c r="E50">
        <v>115.214192490076</v>
      </c>
    </row>
    <row r="51" spans="1:5">
      <c r="A51" s="226" t="s">
        <v>548</v>
      </c>
      <c r="B51">
        <v>112.01147144598175</v>
      </c>
      <c r="C51">
        <v>116.58814352660136</v>
      </c>
      <c r="D51">
        <v>115.21389919577474</v>
      </c>
      <c r="E51">
        <v>115.21389919577474</v>
      </c>
    </row>
    <row r="52" spans="1:5">
      <c r="A52" s="226" t="s">
        <v>549</v>
      </c>
      <c r="B52">
        <v>112.37268449584225</v>
      </c>
      <c r="C52">
        <v>117.24291453844187</v>
      </c>
      <c r="D52">
        <v>115.72691932972322</v>
      </c>
      <c r="E52">
        <v>115.72691932972322</v>
      </c>
    </row>
    <row r="53" spans="1:5">
      <c r="A53" s="226" t="s">
        <v>550</v>
      </c>
      <c r="B53">
        <v>112.63707453906019</v>
      </c>
      <c r="C53">
        <v>117.6502541060685</v>
      </c>
      <c r="D53">
        <v>116.45086214885565</v>
      </c>
      <c r="E53">
        <v>116.45086214885565</v>
      </c>
    </row>
    <row r="54" spans="1:5">
      <c r="A54" s="226" t="s">
        <v>551</v>
      </c>
      <c r="B54">
        <v>112.76162453724226</v>
      </c>
      <c r="C54">
        <v>117.42953175625112</v>
      </c>
      <c r="D54">
        <v>116.07982588836853</v>
      </c>
      <c r="E54">
        <v>116.07982588836853</v>
      </c>
    </row>
    <row r="55" spans="1:5">
      <c r="A55" s="226" t="s">
        <v>552</v>
      </c>
      <c r="B55">
        <v>113.81449675742499</v>
      </c>
      <c r="C55">
        <v>118.01055104352977</v>
      </c>
      <c r="D55">
        <v>116.74147677085882</v>
      </c>
      <c r="E55">
        <v>116.74147677085882</v>
      </c>
    </row>
    <row r="56" spans="1:5">
      <c r="A56" s="226" t="s">
        <v>553</v>
      </c>
      <c r="B56">
        <v>113.83357622679821</v>
      </c>
      <c r="C56">
        <v>118.47917794251445</v>
      </c>
      <c r="D56">
        <v>117.46206882923693</v>
      </c>
      <c r="E56">
        <v>117.46206882923693</v>
      </c>
    </row>
    <row r="57" spans="1:5">
      <c r="A57" s="226" t="s">
        <v>554</v>
      </c>
      <c r="B57">
        <v>114.19147149861431</v>
      </c>
      <c r="C57">
        <v>118.72764013959616</v>
      </c>
      <c r="D57">
        <v>117.61477601712124</v>
      </c>
      <c r="E57">
        <v>117.61477601712124</v>
      </c>
    </row>
    <row r="58" spans="1:5">
      <c r="A58" s="226" t="s">
        <v>555</v>
      </c>
      <c r="B58">
        <v>114.13325115939514</v>
      </c>
      <c r="C58">
        <v>118.41958465962104</v>
      </c>
      <c r="D58">
        <v>116.13867571958572</v>
      </c>
      <c r="E58">
        <v>117.67450325204925</v>
      </c>
    </row>
    <row r="59" spans="1:5">
      <c r="A59" s="226" t="s">
        <v>556</v>
      </c>
      <c r="B59">
        <v>114.31341556431408</v>
      </c>
      <c r="C59">
        <v>118.83787675597002</v>
      </c>
      <c r="D59">
        <v>116.62037675673949</v>
      </c>
      <c r="E59">
        <v>118.15616295618527</v>
      </c>
    </row>
    <row r="60" spans="1:5">
      <c r="A60" s="226" t="s">
        <v>557</v>
      </c>
      <c r="B60">
        <v>114.91259132685798</v>
      </c>
      <c r="C60">
        <v>119.11328200897948</v>
      </c>
      <c r="D60">
        <v>116.95913790415911</v>
      </c>
      <c r="E60">
        <v>118.49467483044511</v>
      </c>
    </row>
    <row r="61" spans="1:5">
      <c r="A61" s="226" t="s">
        <v>558</v>
      </c>
      <c r="B61">
        <v>115.06850795008067</v>
      </c>
      <c r="C61">
        <v>118.70675499348602</v>
      </c>
      <c r="D61">
        <v>116.65681041279812</v>
      </c>
      <c r="E61">
        <v>118.18444557013285</v>
      </c>
    </row>
    <row r="62" spans="1:5">
      <c r="A62" s="226" t="s">
        <v>559</v>
      </c>
      <c r="B62">
        <v>115.6291744423614</v>
      </c>
      <c r="C62">
        <v>118.7264012878594</v>
      </c>
      <c r="D62">
        <v>115.18548757057034</v>
      </c>
      <c r="E62">
        <v>117.80772802106864</v>
      </c>
    </row>
    <row r="63" spans="1:5">
      <c r="A63" s="226" t="s">
        <v>560</v>
      </c>
      <c r="B63">
        <v>115.42316308017891</v>
      </c>
      <c r="C63">
        <v>119.21996994239954</v>
      </c>
      <c r="D63">
        <v>115.5847013085429</v>
      </c>
      <c r="E63">
        <v>118.20314614761054</v>
      </c>
    </row>
    <row r="64" spans="1:5">
      <c r="A64" s="226" t="s">
        <v>561</v>
      </c>
      <c r="B64">
        <v>115.67737618648739</v>
      </c>
      <c r="C64">
        <v>119.20219512685601</v>
      </c>
      <c r="D64">
        <v>115.66773961062393</v>
      </c>
      <c r="E64">
        <v>118.27463029375723</v>
      </c>
    </row>
    <row r="65" spans="1:5">
      <c r="A65" s="226" t="s">
        <v>562</v>
      </c>
      <c r="B65">
        <v>115.89992106460787</v>
      </c>
      <c r="C65">
        <v>119.5821116846826</v>
      </c>
      <c r="D65">
        <v>115.84630267481278</v>
      </c>
      <c r="E65">
        <v>118.44509094114014</v>
      </c>
    </row>
    <row r="66" spans="1:5">
      <c r="A66" s="226" t="s">
        <v>563</v>
      </c>
      <c r="B66">
        <v>116.61651952381253</v>
      </c>
      <c r="C66">
        <v>119.90887970536397</v>
      </c>
      <c r="D66">
        <v>116.10187621790182</v>
      </c>
      <c r="E66">
        <v>118.81079436533297</v>
      </c>
    </row>
    <row r="67" spans="1:5">
      <c r="A67" s="226" t="s">
        <v>564</v>
      </c>
      <c r="B67">
        <v>115.9387727704092</v>
      </c>
      <c r="C67">
        <v>120.44044486485244</v>
      </c>
      <c r="D67">
        <v>116.30664296810403</v>
      </c>
      <c r="E67">
        <v>119.01958194924201</v>
      </c>
    </row>
    <row r="68" spans="1:5">
      <c r="A68" s="226" t="s">
        <v>565</v>
      </c>
      <c r="B68">
        <v>115.7348727034442</v>
      </c>
      <c r="C68">
        <v>120.91116507575271</v>
      </c>
      <c r="D68">
        <v>116.71686991505862</v>
      </c>
      <c r="E68">
        <v>119.42278880067909</v>
      </c>
    </row>
    <row r="69" spans="1:5">
      <c r="A69" s="226" t="s">
        <v>566</v>
      </c>
      <c r="B69">
        <v>116.00710718723562</v>
      </c>
      <c r="C69">
        <v>121.34503664183727</v>
      </c>
      <c r="D69">
        <v>117.2626859333088</v>
      </c>
      <c r="E69">
        <v>119.95980862345559</v>
      </c>
    </row>
    <row r="70" spans="1:5">
      <c r="A70" s="226" t="s">
        <v>567</v>
      </c>
      <c r="B70">
        <v>116.5890711019935</v>
      </c>
      <c r="C70">
        <v>122.12067845259628</v>
      </c>
      <c r="D70">
        <v>118.06956814982242</v>
      </c>
      <c r="E70">
        <v>120.76249522691545</v>
      </c>
    </row>
    <row r="71" spans="1:5">
      <c r="A71" s="226" t="s">
        <v>568</v>
      </c>
      <c r="B71">
        <v>116.7398396424761</v>
      </c>
      <c r="C71">
        <v>122.04473774173297</v>
      </c>
      <c r="D71">
        <v>118.05876775823047</v>
      </c>
      <c r="E71">
        <v>120.72910134529316</v>
      </c>
    </row>
    <row r="72" spans="1:5">
      <c r="A72" s="226" t="s">
        <v>569</v>
      </c>
      <c r="B72">
        <v>116.91835718712599</v>
      </c>
      <c r="C72">
        <v>122.4084256210662</v>
      </c>
      <c r="D72">
        <v>118.48696513526389</v>
      </c>
      <c r="E72">
        <v>121.14350763856321</v>
      </c>
    </row>
    <row r="73" spans="1:5">
      <c r="A73" s="226" t="s">
        <v>570</v>
      </c>
      <c r="B73">
        <v>117.35173997024417</v>
      </c>
      <c r="C73">
        <v>123.03044818281339</v>
      </c>
      <c r="D73">
        <v>119.1464271239913</v>
      </c>
      <c r="E73">
        <v>121.79112659005477</v>
      </c>
    </row>
    <row r="74" spans="1:5">
      <c r="A74" s="226" t="s">
        <v>571</v>
      </c>
      <c r="B74">
        <v>117.14223610253296</v>
      </c>
      <c r="C74">
        <v>123.28725589243497</v>
      </c>
      <c r="D74">
        <v>118.81618004926793</v>
      </c>
      <c r="E74">
        <v>121.9956488159671</v>
      </c>
    </row>
    <row r="75" spans="1:5">
      <c r="A75" s="226" t="s">
        <v>572</v>
      </c>
      <c r="B75">
        <v>117.05202309340896</v>
      </c>
      <c r="C75">
        <v>123.86111540968103</v>
      </c>
      <c r="D75">
        <v>119.42692624123427</v>
      </c>
      <c r="E75">
        <v>122.59393916399424</v>
      </c>
    </row>
    <row r="76" spans="1:5">
      <c r="A76" s="225" t="s">
        <v>573</v>
      </c>
      <c r="B76">
        <v>117.24639815341111</v>
      </c>
      <c r="C76">
        <v>123.92884151692012</v>
      </c>
      <c r="D76">
        <v>119.53544963781262</v>
      </c>
      <c r="E76">
        <v>122.68163683012222</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workbookViewId="0">
      <selection activeCell="D9" sqref="D9"/>
    </sheetView>
  </sheetViews>
  <sheetFormatPr baseColWidth="10" defaultRowHeight="15"/>
  <sheetData>
    <row r="1" spans="1:20">
      <c r="A1" s="228"/>
      <c r="B1" s="227" t="s">
        <v>32</v>
      </c>
      <c r="C1" s="227" t="s">
        <v>33</v>
      </c>
      <c r="D1" s="227" t="s">
        <v>34</v>
      </c>
      <c r="E1" s="227" t="s">
        <v>35</v>
      </c>
      <c r="F1" s="227" t="s">
        <v>36</v>
      </c>
      <c r="G1" s="227" t="s">
        <v>37</v>
      </c>
      <c r="H1" s="227" t="s">
        <v>38</v>
      </c>
      <c r="I1" s="227" t="s">
        <v>39</v>
      </c>
      <c r="J1" s="227" t="s">
        <v>40</v>
      </c>
      <c r="K1" s="227" t="s">
        <v>41</v>
      </c>
      <c r="L1" s="227" t="s">
        <v>42</v>
      </c>
      <c r="M1" s="227" t="s">
        <v>43</v>
      </c>
      <c r="N1" s="227" t="s">
        <v>44</v>
      </c>
      <c r="O1" s="227" t="s">
        <v>45</v>
      </c>
      <c r="P1" s="227" t="s">
        <v>46</v>
      </c>
      <c r="Q1" s="227" t="s">
        <v>47</v>
      </c>
      <c r="R1" s="227" t="s">
        <v>48</v>
      </c>
      <c r="S1" s="227" t="s">
        <v>49</v>
      </c>
      <c r="T1" s="227" t="s">
        <v>50</v>
      </c>
    </row>
    <row r="2" spans="1:20">
      <c r="A2" s="345" t="s">
        <v>576</v>
      </c>
      <c r="B2" s="213">
        <v>100</v>
      </c>
      <c r="C2" s="213">
        <v>101.97136531287327</v>
      </c>
      <c r="D2" s="213">
        <v>102.43194755841969</v>
      </c>
      <c r="E2" s="213">
        <v>102.82041554884775</v>
      </c>
      <c r="F2" s="213">
        <v>103.66109729982884</v>
      </c>
      <c r="G2" s="213">
        <v>104.4228850304813</v>
      </c>
      <c r="H2" s="213">
        <v>107.44248064413178</v>
      </c>
      <c r="I2" s="213">
        <v>109.04729167305123</v>
      </c>
      <c r="J2" s="213">
        <v>108.7949168757827</v>
      </c>
      <c r="K2" s="213">
        <v>102.59148580194584</v>
      </c>
      <c r="L2" s="213">
        <v>106.44395733046596</v>
      </c>
      <c r="M2" s="213">
        <v>108.86160270851495</v>
      </c>
      <c r="N2" s="213">
        <v>108.13834988277387</v>
      </c>
      <c r="O2" s="213">
        <v>108.00527926053964</v>
      </c>
      <c r="P2" s="213">
        <v>109.44734871314536</v>
      </c>
      <c r="Q2" s="213">
        <v>110.31649018768017</v>
      </c>
      <c r="R2" s="213">
        <v>111.31433227996612</v>
      </c>
      <c r="S2" s="213">
        <v>112.10490340377007</v>
      </c>
      <c r="T2" s="213">
        <v>112.25983720210549</v>
      </c>
    </row>
    <row r="3" spans="1:20">
      <c r="A3" s="345" t="s">
        <v>577</v>
      </c>
      <c r="B3" s="213">
        <v>100</v>
      </c>
      <c r="C3" s="213">
        <v>100.53859232979502</v>
      </c>
      <c r="D3" s="213">
        <v>101.18153473335549</v>
      </c>
      <c r="E3" s="213">
        <v>101.98706864794225</v>
      </c>
      <c r="F3" s="213">
        <v>104.72862609743849</v>
      </c>
      <c r="G3" s="213">
        <v>105.74237648143648</v>
      </c>
      <c r="H3" s="213">
        <v>107.16788035038414</v>
      </c>
      <c r="I3" s="213">
        <v>108.20076745502325</v>
      </c>
      <c r="J3" s="213">
        <v>107.92882065466995</v>
      </c>
      <c r="K3" s="213">
        <v>106.03938984564758</v>
      </c>
      <c r="L3" s="213">
        <v>107.99783254180231</v>
      </c>
      <c r="M3" s="213">
        <v>109.54166577598676</v>
      </c>
      <c r="N3" s="213">
        <v>109.51219147310476</v>
      </c>
      <c r="O3" s="213">
        <v>109.94079410123136</v>
      </c>
      <c r="P3" s="213">
        <v>110.40730393502902</v>
      </c>
      <c r="Q3" s="213">
        <v>111.40372884543301</v>
      </c>
      <c r="R3" s="213">
        <v>111.90755145163192</v>
      </c>
      <c r="S3" s="213">
        <v>113.12055347855686</v>
      </c>
      <c r="T3" s="213">
        <v>113.65508295098469</v>
      </c>
    </row>
    <row r="4" spans="1:20">
      <c r="A4" s="345" t="s">
        <v>578</v>
      </c>
      <c r="B4" s="213">
        <v>100</v>
      </c>
      <c r="C4" s="213">
        <v>100.60510076125928</v>
      </c>
      <c r="D4" s="213">
        <v>100.5150175038621</v>
      </c>
      <c r="E4" s="213">
        <v>100.83778460898824</v>
      </c>
      <c r="F4" s="213">
        <v>99.936084316926795</v>
      </c>
      <c r="G4" s="213">
        <v>99.562009956580425</v>
      </c>
      <c r="H4" s="213">
        <v>100.26376233987521</v>
      </c>
      <c r="I4" s="213">
        <v>99.451892379314501</v>
      </c>
      <c r="J4" s="213">
        <v>100.70510111303281</v>
      </c>
      <c r="K4" s="213">
        <v>99.168869725404946</v>
      </c>
      <c r="L4" s="213">
        <v>100.94187599811268</v>
      </c>
      <c r="M4" s="213">
        <v>102.82791676170855</v>
      </c>
      <c r="N4" s="213">
        <v>103.80674399645544</v>
      </c>
      <c r="O4" s="213">
        <v>103.66057511201083</v>
      </c>
      <c r="P4" s="213">
        <v>104.72316845490167</v>
      </c>
      <c r="Q4" s="213">
        <v>105.43518743113501</v>
      </c>
      <c r="R4" s="213">
        <v>106.29104896913653</v>
      </c>
      <c r="S4" s="213">
        <v>107.3756087210493</v>
      </c>
      <c r="T4" s="213">
        <v>108.55706077184195</v>
      </c>
    </row>
    <row r="5" spans="1:20">
      <c r="A5" s="345" t="s">
        <v>579</v>
      </c>
      <c r="B5" s="213">
        <v>100</v>
      </c>
      <c r="C5" s="213">
        <v>100.73802290555133</v>
      </c>
      <c r="D5" s="213">
        <v>102.17026333999746</v>
      </c>
      <c r="E5" s="213">
        <v>103.20746209439504</v>
      </c>
      <c r="F5" s="213">
        <v>105.04597050269211</v>
      </c>
      <c r="G5" s="213">
        <v>106.19828973093701</v>
      </c>
      <c r="H5" s="213">
        <v>107.27458572030434</v>
      </c>
      <c r="I5" s="213">
        <v>107.20886732563916</v>
      </c>
      <c r="J5" s="213">
        <v>107.45280084470565</v>
      </c>
      <c r="K5" s="213">
        <v>109.112112874056</v>
      </c>
      <c r="L5" s="213">
        <v>111.03809115606515</v>
      </c>
      <c r="M5" s="213">
        <v>112.55099769959772</v>
      </c>
      <c r="N5" s="213">
        <v>113.68286892931465</v>
      </c>
      <c r="O5" s="213">
        <v>114.84002949550056</v>
      </c>
      <c r="P5" s="213">
        <v>114.59601853924211</v>
      </c>
      <c r="Q5" s="213">
        <v>113.87643542740497</v>
      </c>
      <c r="R5" s="213">
        <v>114.54420863787547</v>
      </c>
      <c r="S5" s="213">
        <v>115.9671264051503</v>
      </c>
      <c r="T5" s="213">
        <v>116.6198881462003</v>
      </c>
    </row>
    <row r="7" spans="1:20">
      <c r="A7" s="346" t="s">
        <v>345</v>
      </c>
      <c r="B7" s="346" t="s">
        <v>722</v>
      </c>
    </row>
    <row r="8" spans="1:20">
      <c r="A8" s="346" t="s">
        <v>317</v>
      </c>
      <c r="B8" s="346" t="s">
        <v>494</v>
      </c>
    </row>
    <row r="9" spans="1:20">
      <c r="A9" s="347" t="s">
        <v>725</v>
      </c>
      <c r="B9" s="346" t="s">
        <v>580</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F1" workbookViewId="0">
      <selection activeCell="G2" sqref="G2"/>
    </sheetView>
  </sheetViews>
  <sheetFormatPr baseColWidth="10" defaultRowHeight="15"/>
  <sheetData>
    <row r="1" spans="1:8">
      <c r="A1" s="348"/>
      <c r="B1" s="349" t="s">
        <v>53</v>
      </c>
      <c r="C1" s="349" t="s">
        <v>105</v>
      </c>
    </row>
    <row r="2" spans="1:8">
      <c r="A2" s="348" t="s">
        <v>584</v>
      </c>
      <c r="B2" s="229">
        <v>10.029999999999999</v>
      </c>
      <c r="C2" s="229">
        <v>9.19</v>
      </c>
      <c r="G2" s="350" t="s">
        <v>345</v>
      </c>
      <c r="H2" s="350" t="s">
        <v>583</v>
      </c>
    </row>
    <row r="3" spans="1:8">
      <c r="A3" s="348" t="s">
        <v>581</v>
      </c>
      <c r="B3" s="229">
        <v>0.37568367999999963</v>
      </c>
      <c r="C3" s="229">
        <v>1.8219174999999999</v>
      </c>
      <c r="G3" s="350" t="s">
        <v>317</v>
      </c>
      <c r="H3" s="350" t="s">
        <v>723</v>
      </c>
    </row>
    <row r="4" spans="1:8">
      <c r="A4" s="348" t="s">
        <v>582</v>
      </c>
      <c r="B4" s="229">
        <v>10.405683679999999</v>
      </c>
      <c r="C4" s="229">
        <v>11.011917499999999</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B10" sqref="B10"/>
    </sheetView>
  </sheetViews>
  <sheetFormatPr baseColWidth="10" defaultRowHeight="15"/>
  <sheetData>
    <row r="1" spans="1:20">
      <c r="A1" s="213"/>
      <c r="B1" s="230" t="s">
        <v>32</v>
      </c>
      <c r="C1" s="230" t="s">
        <v>33</v>
      </c>
      <c r="D1" s="230" t="s">
        <v>34</v>
      </c>
      <c r="E1" s="230" t="s">
        <v>35</v>
      </c>
      <c r="F1" s="230" t="s">
        <v>36</v>
      </c>
      <c r="G1" s="230" t="s">
        <v>37</v>
      </c>
      <c r="H1" s="230" t="s">
        <v>38</v>
      </c>
      <c r="I1" s="230" t="s">
        <v>39</v>
      </c>
      <c r="J1" s="230" t="s">
        <v>40</v>
      </c>
      <c r="K1" s="230" t="s">
        <v>41</v>
      </c>
      <c r="L1" s="230" t="s">
        <v>42</v>
      </c>
      <c r="M1" s="230" t="s">
        <v>43</v>
      </c>
      <c r="N1" s="230" t="s">
        <v>44</v>
      </c>
      <c r="O1" s="230" t="s">
        <v>45</v>
      </c>
      <c r="P1" s="230" t="s">
        <v>46</v>
      </c>
      <c r="Q1" s="230" t="s">
        <v>47</v>
      </c>
      <c r="R1" s="230" t="s">
        <v>48</v>
      </c>
      <c r="S1" s="230" t="s">
        <v>49</v>
      </c>
      <c r="T1" s="230" t="s">
        <v>50</v>
      </c>
    </row>
    <row r="2" spans="1:20">
      <c r="A2" s="351" t="s">
        <v>366</v>
      </c>
      <c r="B2" s="213">
        <v>100</v>
      </c>
      <c r="C2" s="213">
        <v>101.79856115107913</v>
      </c>
      <c r="D2" s="213">
        <v>104.31654676258992</v>
      </c>
      <c r="E2" s="213">
        <v>106.5947242206235</v>
      </c>
      <c r="F2" s="213">
        <v>107.31414868105516</v>
      </c>
      <c r="G2" s="213">
        <v>108.87290167865706</v>
      </c>
      <c r="H2" s="213">
        <v>109.83213429256593</v>
      </c>
      <c r="I2" s="213">
        <v>111.39088729016787</v>
      </c>
      <c r="J2" s="213">
        <v>115.58752997601917</v>
      </c>
      <c r="K2" s="213">
        <v>120.62350119904075</v>
      </c>
      <c r="L2" s="213">
        <v>119.90407673860911</v>
      </c>
      <c r="M2" s="213">
        <v>120.50359712230214</v>
      </c>
      <c r="N2" s="213">
        <v>122.90167865707433</v>
      </c>
      <c r="O2" s="213">
        <v>124.22062350119903</v>
      </c>
      <c r="P2" s="213">
        <v>124.9400479616307</v>
      </c>
      <c r="Q2" s="213">
        <v>125.41966426858511</v>
      </c>
      <c r="R2" s="213">
        <v>126.25899280575538</v>
      </c>
      <c r="S2" s="213">
        <v>127.21822541966425</v>
      </c>
      <c r="T2" s="213">
        <v>129.61630695443645</v>
      </c>
    </row>
    <row r="3" spans="1:20">
      <c r="A3" s="351" t="s">
        <v>105</v>
      </c>
      <c r="B3" s="213">
        <v>100</v>
      </c>
      <c r="C3" s="213">
        <v>99.894291754756878</v>
      </c>
      <c r="D3" s="213">
        <v>100.73995771670189</v>
      </c>
      <c r="E3" s="213">
        <v>101.90274841437635</v>
      </c>
      <c r="F3" s="213">
        <v>101.26849894291755</v>
      </c>
      <c r="G3" s="213">
        <v>100.73995771670189</v>
      </c>
      <c r="H3" s="213">
        <v>98.942917547568712</v>
      </c>
      <c r="I3" s="213">
        <v>98.308668076109939</v>
      </c>
      <c r="J3" s="213">
        <v>100.63424947145879</v>
      </c>
      <c r="K3" s="213">
        <v>106.97674418604652</v>
      </c>
      <c r="L3" s="213">
        <v>105.70824524312896</v>
      </c>
      <c r="M3" s="213">
        <v>106.44820295983088</v>
      </c>
      <c r="N3" s="213">
        <v>109.830866807611</v>
      </c>
      <c r="O3" s="213">
        <v>111.94503171247359</v>
      </c>
      <c r="P3" s="213">
        <v>113.53065539112053</v>
      </c>
      <c r="Q3" s="213">
        <v>115.64482029598311</v>
      </c>
      <c r="R3" s="213">
        <v>117.12473572938688</v>
      </c>
      <c r="S3" s="213">
        <v>119.34460887949261</v>
      </c>
      <c r="T3" s="213">
        <v>122.72727272727273</v>
      </c>
    </row>
    <row r="4" spans="1:20">
      <c r="A4" s="351" t="s">
        <v>114</v>
      </c>
      <c r="B4" s="213">
        <v>100</v>
      </c>
      <c r="C4" s="213">
        <v>103.18725099601593</v>
      </c>
      <c r="D4" s="213">
        <v>106.50730411686588</v>
      </c>
      <c r="E4" s="213">
        <v>109.6945551128818</v>
      </c>
      <c r="F4" s="213">
        <v>112.88180610889775</v>
      </c>
      <c r="G4" s="213">
        <v>116.86586985391767</v>
      </c>
      <c r="H4" s="213">
        <v>120.7171314741036</v>
      </c>
      <c r="I4" s="213">
        <v>125.63081009296148</v>
      </c>
      <c r="J4" s="213">
        <v>132.80212483399737</v>
      </c>
      <c r="K4" s="213">
        <v>134.9269588313413</v>
      </c>
      <c r="L4" s="213">
        <v>132.80212483399737</v>
      </c>
      <c r="M4" s="213">
        <v>131.47410358565736</v>
      </c>
      <c r="N4" s="213">
        <v>128.15405046480743</v>
      </c>
      <c r="O4" s="213">
        <v>127.35723771580348</v>
      </c>
      <c r="P4" s="213">
        <v>126.95883134130146</v>
      </c>
      <c r="Q4" s="213">
        <v>127.75564409030544</v>
      </c>
      <c r="R4" s="213">
        <v>126.82602921646746</v>
      </c>
      <c r="S4" s="213">
        <v>126.95883134130146</v>
      </c>
      <c r="T4" s="213">
        <v>128.15405046480743</v>
      </c>
    </row>
    <row r="5" spans="1:20">
      <c r="A5" s="351" t="s">
        <v>53</v>
      </c>
      <c r="B5" s="213">
        <v>100</v>
      </c>
      <c r="C5" s="213">
        <v>102.20588235294119</v>
      </c>
      <c r="D5" s="213">
        <v>105.14705882352942</v>
      </c>
      <c r="E5" s="213">
        <v>107.35294117647058</v>
      </c>
      <c r="F5" s="213">
        <v>108.08823529411767</v>
      </c>
      <c r="G5" s="213">
        <v>110.41666666666667</v>
      </c>
      <c r="H5" s="213">
        <v>112.37745098039215</v>
      </c>
      <c r="I5" s="213">
        <v>114.09313725490196</v>
      </c>
      <c r="J5" s="213">
        <v>117.27941176470588</v>
      </c>
      <c r="K5" s="213">
        <v>121.32352941176472</v>
      </c>
      <c r="L5" s="213">
        <v>122.54901960784315</v>
      </c>
      <c r="M5" s="213">
        <v>123.65196078431373</v>
      </c>
      <c r="N5" s="213">
        <v>126.34803921568627</v>
      </c>
      <c r="O5" s="213">
        <v>128.18627450980392</v>
      </c>
      <c r="P5" s="213">
        <v>129.04411764705884</v>
      </c>
      <c r="Q5" s="213">
        <v>129.28921568627453</v>
      </c>
      <c r="R5" s="213">
        <v>129.77941176470588</v>
      </c>
      <c r="S5" s="213">
        <v>130.75980392156862</v>
      </c>
      <c r="T5" s="213">
        <v>132.47549019607843</v>
      </c>
    </row>
    <row r="6" spans="1:20">
      <c r="A6" s="351" t="s">
        <v>107</v>
      </c>
      <c r="B6" s="213">
        <v>100</v>
      </c>
      <c r="C6" s="213">
        <v>103.32446808510637</v>
      </c>
      <c r="D6" s="213">
        <v>107.31382978723406</v>
      </c>
      <c r="E6" s="213">
        <v>111.96808510638299</v>
      </c>
      <c r="F6" s="213">
        <v>114.62765957446808</v>
      </c>
      <c r="G6" s="213">
        <v>117.15425531914892</v>
      </c>
      <c r="H6" s="213">
        <v>119.81382978723403</v>
      </c>
      <c r="I6" s="213">
        <v>122.07446808510637</v>
      </c>
      <c r="J6" s="213">
        <v>127.26063829787233</v>
      </c>
      <c r="K6" s="213">
        <v>132.97872340425531</v>
      </c>
      <c r="L6" s="213">
        <v>132.97872340425531</v>
      </c>
      <c r="M6" s="213">
        <v>133.90957446808511</v>
      </c>
      <c r="N6" s="213">
        <v>135.77127659574467</v>
      </c>
      <c r="O6" s="213">
        <v>136.83510638297872</v>
      </c>
      <c r="P6" s="213">
        <v>136.96808510638297</v>
      </c>
      <c r="Q6" s="213">
        <v>138.031914893617</v>
      </c>
      <c r="R6" s="213">
        <v>138.96276595744681</v>
      </c>
      <c r="S6" s="213">
        <v>138.43085106382978</v>
      </c>
      <c r="T6" s="213">
        <v>141.35638297872339</v>
      </c>
    </row>
    <row r="8" spans="1:20">
      <c r="A8" s="352" t="s">
        <v>345</v>
      </c>
      <c r="B8" s="398" t="s">
        <v>724</v>
      </c>
    </row>
    <row r="9" spans="1:20">
      <c r="A9" s="352" t="s">
        <v>317</v>
      </c>
      <c r="B9" s="352" t="s">
        <v>494</v>
      </c>
    </row>
    <row r="10" spans="1:20">
      <c r="A10" s="353" t="s">
        <v>725</v>
      </c>
      <c r="B10" s="352" t="s">
        <v>580</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topLeftCell="A13" workbookViewId="0">
      <selection activeCell="A20" sqref="A20"/>
    </sheetView>
  </sheetViews>
  <sheetFormatPr baseColWidth="10" defaultRowHeight="15"/>
  <sheetData>
    <row r="1" spans="1:3" ht="43.5">
      <c r="B1" s="354" t="s">
        <v>585</v>
      </c>
      <c r="C1" s="355" t="s">
        <v>586</v>
      </c>
    </row>
    <row r="2" spans="1:3">
      <c r="A2" s="227" t="s">
        <v>32</v>
      </c>
      <c r="B2" s="232">
        <v>100</v>
      </c>
      <c r="C2" s="231">
        <v>100</v>
      </c>
    </row>
    <row r="3" spans="1:3">
      <c r="A3" s="227" t="s">
        <v>33</v>
      </c>
      <c r="B3" s="232">
        <v>101.25310236004731</v>
      </c>
      <c r="C3" s="231">
        <v>102.95105217501336</v>
      </c>
    </row>
    <row r="4" spans="1:3">
      <c r="A4" s="227" t="s">
        <v>34</v>
      </c>
      <c r="B4" s="232">
        <v>100.41335627526466</v>
      </c>
      <c r="C4" s="231">
        <v>107.60850417777091</v>
      </c>
    </row>
    <row r="5" spans="1:3">
      <c r="A5" s="227" t="s">
        <v>35</v>
      </c>
      <c r="B5" s="232">
        <v>100.95066896715562</v>
      </c>
      <c r="C5" s="231">
        <v>110.64247190029138</v>
      </c>
    </row>
    <row r="6" spans="1:3">
      <c r="A6" s="227" t="s">
        <v>36</v>
      </c>
      <c r="B6" s="232">
        <v>98.06450588094016</v>
      </c>
      <c r="C6" s="231">
        <v>112.59144746728992</v>
      </c>
    </row>
    <row r="7" spans="1:3">
      <c r="A7" s="227" t="s">
        <v>37</v>
      </c>
      <c r="B7" s="232">
        <v>100.15126746312023</v>
      </c>
      <c r="C7" s="231">
        <v>114.9840057810156</v>
      </c>
    </row>
    <row r="8" spans="1:3">
      <c r="A8" s="227" t="s">
        <v>38</v>
      </c>
      <c r="B8" s="232">
        <v>100.52081013913667</v>
      </c>
      <c r="C8" s="231">
        <v>117.59789911861924</v>
      </c>
    </row>
    <row r="9" spans="1:3">
      <c r="A9" s="227" t="s">
        <v>39</v>
      </c>
      <c r="B9" s="232">
        <v>99.921909799762616</v>
      </c>
      <c r="C9" s="231">
        <v>120.12274713232097</v>
      </c>
    </row>
    <row r="10" spans="1:3">
      <c r="A10" s="227" t="s">
        <v>40</v>
      </c>
      <c r="B10" s="232">
        <v>102.73537066091849</v>
      </c>
      <c r="C10" s="231">
        <v>123.0638372179893</v>
      </c>
    </row>
    <row r="11" spans="1:3">
      <c r="A11" s="227" t="s">
        <v>41</v>
      </c>
      <c r="B11" s="232">
        <v>104.61755547582467</v>
      </c>
      <c r="C11" s="231">
        <v>127.19730576200861</v>
      </c>
    </row>
    <row r="12" spans="1:3">
      <c r="A12" s="227" t="s">
        <v>42</v>
      </c>
      <c r="B12" s="232">
        <v>104.65140519500716</v>
      </c>
      <c r="C12" s="231">
        <v>128.7449998673633</v>
      </c>
    </row>
    <row r="13" spans="1:3">
      <c r="A13" s="227" t="s">
        <v>43</v>
      </c>
      <c r="B13" s="232">
        <v>102.27105244382203</v>
      </c>
      <c r="C13" s="231">
        <v>130.62744879815901</v>
      </c>
    </row>
    <row r="14" spans="1:3">
      <c r="A14" s="227" t="s">
        <v>44</v>
      </c>
      <c r="B14" s="232">
        <v>103.68036278036439</v>
      </c>
      <c r="C14" s="231">
        <v>132.85517150936715</v>
      </c>
    </row>
    <row r="15" spans="1:3">
      <c r="A15" s="227" t="s">
        <v>45</v>
      </c>
      <c r="B15" s="232">
        <v>104.35579574765799</v>
      </c>
      <c r="C15" s="231">
        <v>134.21724621153618</v>
      </c>
    </row>
    <row r="16" spans="1:3">
      <c r="A16" s="227" t="s">
        <v>46</v>
      </c>
      <c r="B16" s="232">
        <v>103.4899371393748</v>
      </c>
      <c r="C16" s="231">
        <v>135.37733588857913</v>
      </c>
    </row>
    <row r="17" spans="1:3">
      <c r="A17" s="227" t="s">
        <v>47</v>
      </c>
      <c r="B17" s="232">
        <v>104.00369917738004</v>
      </c>
      <c r="C17" s="231">
        <v>135.88090621494965</v>
      </c>
    </row>
    <row r="18" spans="1:3">
      <c r="A18" s="227" t="s">
        <v>48</v>
      </c>
      <c r="B18" s="232">
        <v>104.5610065082207</v>
      </c>
      <c r="C18" s="231">
        <v>136.58296213309208</v>
      </c>
    </row>
    <row r="20" spans="1:3">
      <c r="A20" s="356" t="s">
        <v>345</v>
      </c>
      <c r="B20" s="356" t="s">
        <v>727</v>
      </c>
    </row>
    <row r="21" spans="1:3">
      <c r="A21" s="356" t="s">
        <v>317</v>
      </c>
      <c r="B21" s="356" t="s">
        <v>494</v>
      </c>
    </row>
    <row r="22" spans="1:3">
      <c r="A22" s="357" t="s">
        <v>725</v>
      </c>
      <c r="B22" s="356" t="s">
        <v>726</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opLeftCell="A19" workbookViewId="0">
      <selection activeCell="A24" sqref="A24"/>
    </sheetView>
  </sheetViews>
  <sheetFormatPr baseColWidth="10" defaultRowHeight="15"/>
  <sheetData>
    <row r="1" spans="1:7">
      <c r="B1" s="465" t="s">
        <v>105</v>
      </c>
      <c r="C1" s="466"/>
      <c r="D1" s="465" t="s">
        <v>107</v>
      </c>
      <c r="E1" s="466"/>
      <c r="F1" s="465" t="s">
        <v>114</v>
      </c>
      <c r="G1" s="466"/>
    </row>
    <row r="2" spans="1:7" ht="43.5">
      <c r="B2" s="358" t="s">
        <v>585</v>
      </c>
      <c r="C2" s="359" t="s">
        <v>587</v>
      </c>
      <c r="D2" s="358" t="s">
        <v>585</v>
      </c>
      <c r="E2" s="359" t="s">
        <v>587</v>
      </c>
      <c r="F2" s="358" t="s">
        <v>585</v>
      </c>
      <c r="G2" s="359" t="s">
        <v>587</v>
      </c>
    </row>
    <row r="3" spans="1:7">
      <c r="A3" s="227" t="s">
        <v>32</v>
      </c>
      <c r="B3" s="232">
        <v>100</v>
      </c>
      <c r="C3" s="231">
        <v>100</v>
      </c>
      <c r="D3" s="232">
        <v>100</v>
      </c>
      <c r="E3" s="232">
        <v>100</v>
      </c>
      <c r="F3" s="233">
        <v>100</v>
      </c>
      <c r="G3" s="231">
        <v>100</v>
      </c>
    </row>
    <row r="4" spans="1:7">
      <c r="A4" s="227" t="s">
        <v>33</v>
      </c>
      <c r="B4" s="232">
        <v>99.096309897752704</v>
      </c>
      <c r="C4" s="231">
        <v>99.737020598683429</v>
      </c>
      <c r="D4" s="232">
        <v>102.68691800952442</v>
      </c>
      <c r="E4" s="231">
        <v>104.33712873406402</v>
      </c>
      <c r="F4" s="232">
        <v>102.23227317269996</v>
      </c>
      <c r="G4" s="231">
        <v>104.23192045409196</v>
      </c>
    </row>
    <row r="5" spans="1:7">
      <c r="A5" s="227" t="s">
        <v>34</v>
      </c>
      <c r="B5" s="232">
        <v>100.0694036176275</v>
      </c>
      <c r="C5" s="231">
        <v>99.799136407861056</v>
      </c>
      <c r="D5" s="232">
        <v>105.53701114634484</v>
      </c>
      <c r="E5" s="231">
        <v>109.78951840533115</v>
      </c>
      <c r="F5" s="232">
        <v>103.63283051358351</v>
      </c>
      <c r="G5" s="231">
        <v>109.38099781423976</v>
      </c>
    </row>
    <row r="6" spans="1:7">
      <c r="A6" s="227" t="s">
        <v>35</v>
      </c>
      <c r="B6" s="232">
        <v>102.60361563677401</v>
      </c>
      <c r="C6" s="231">
        <v>99.684104772037458</v>
      </c>
      <c r="D6" s="232">
        <v>109.06636043746229</v>
      </c>
      <c r="E6" s="231">
        <v>114.87889630338077</v>
      </c>
      <c r="F6" s="232">
        <v>105.67027197805338</v>
      </c>
      <c r="G6" s="231">
        <v>114.95185222543468</v>
      </c>
    </row>
    <row r="7" spans="1:7">
      <c r="A7" s="227" t="s">
        <v>36</v>
      </c>
      <c r="B7" s="232">
        <v>99.239005060881667</v>
      </c>
      <c r="C7" s="231">
        <v>99.339183233220112</v>
      </c>
      <c r="D7" s="232">
        <v>109.0335267708825</v>
      </c>
      <c r="E7" s="231">
        <v>118.43683342984767</v>
      </c>
      <c r="F7" s="232">
        <v>106.45651096813805</v>
      </c>
      <c r="G7" s="231">
        <v>120.30045486756147</v>
      </c>
    </row>
    <row r="8" spans="1:7">
      <c r="A8" s="227" t="s">
        <v>37</v>
      </c>
      <c r="B8" s="232">
        <v>99.137739416627326</v>
      </c>
      <c r="C8" s="231">
        <v>98.033559257885301</v>
      </c>
      <c r="D8" s="232">
        <v>110.57335870886031</v>
      </c>
      <c r="E8" s="231">
        <v>123.85989115495927</v>
      </c>
      <c r="F8" s="232">
        <v>108.94119170454854</v>
      </c>
      <c r="G8" s="231">
        <v>126.36740377530975</v>
      </c>
    </row>
    <row r="9" spans="1:7">
      <c r="A9" s="227" t="s">
        <v>38</v>
      </c>
      <c r="B9" s="232">
        <v>95.968260977260655</v>
      </c>
      <c r="C9" s="231">
        <v>96.775252588861505</v>
      </c>
      <c r="D9" s="232">
        <v>111.2316071836172</v>
      </c>
      <c r="E9" s="231">
        <v>128.07688324071339</v>
      </c>
      <c r="F9" s="232">
        <v>109.83021646336213</v>
      </c>
      <c r="G9" s="231">
        <v>132.81233352196253</v>
      </c>
    </row>
    <row r="10" spans="1:7">
      <c r="A10" s="227" t="s">
        <v>39</v>
      </c>
      <c r="B10" s="232">
        <v>93.544734138169659</v>
      </c>
      <c r="C10" s="231">
        <v>96.542382082747991</v>
      </c>
      <c r="D10" s="232">
        <v>112.12762546207948</v>
      </c>
      <c r="E10" s="231">
        <v>131.66061575389259</v>
      </c>
      <c r="F10" s="232">
        <v>112.173800438087</v>
      </c>
      <c r="G10" s="231">
        <v>139.45937797677786</v>
      </c>
    </row>
    <row r="11" spans="1:7">
      <c r="A11" s="227" t="s">
        <v>40</v>
      </c>
      <c r="B11" s="232">
        <v>96.440049042259645</v>
      </c>
      <c r="C11" s="231">
        <v>98.606253550012582</v>
      </c>
      <c r="D11" s="232">
        <v>115.91277703594594</v>
      </c>
      <c r="E11" s="231">
        <v>138.2921385516253</v>
      </c>
      <c r="F11" s="232">
        <v>115.13034640416902</v>
      </c>
      <c r="G11" s="231">
        <v>148.89351910538403</v>
      </c>
    </row>
    <row r="12" spans="1:7">
      <c r="A12" s="227" t="s">
        <v>41</v>
      </c>
      <c r="B12" s="232">
        <v>106.00441718283881</v>
      </c>
      <c r="C12" s="231">
        <v>104.17922352613576</v>
      </c>
      <c r="D12" s="232">
        <v>122.55690343055137</v>
      </c>
      <c r="E12" s="231">
        <v>145.40357615578844</v>
      </c>
      <c r="F12" s="232">
        <v>117.25144170423491</v>
      </c>
      <c r="G12" s="231">
        <v>150.55436859242221</v>
      </c>
    </row>
    <row r="13" spans="1:7">
      <c r="A13" s="227" t="s">
        <v>42</v>
      </c>
      <c r="B13" s="232">
        <v>97.588186862509971</v>
      </c>
      <c r="C13" s="231">
        <v>106.81577529893654</v>
      </c>
      <c r="D13" s="232">
        <v>117.35951305726343</v>
      </c>
      <c r="E13" s="231">
        <v>147.0524531412905</v>
      </c>
      <c r="F13" s="232">
        <v>114.98264584555467</v>
      </c>
      <c r="G13" s="231">
        <v>148.94563052261628</v>
      </c>
    </row>
    <row r="14" spans="1:7">
      <c r="A14" s="227" t="s">
        <v>43</v>
      </c>
      <c r="B14" s="232">
        <v>97.315964557600267</v>
      </c>
      <c r="C14" s="231">
        <v>108.18797602883276</v>
      </c>
      <c r="D14" s="232">
        <v>118.60379375030557</v>
      </c>
      <c r="E14" s="231">
        <v>148.05193587126084</v>
      </c>
      <c r="F14" s="232">
        <v>113.99205911655963</v>
      </c>
      <c r="G14" s="231">
        <v>146.69729916628449</v>
      </c>
    </row>
    <row r="15" spans="1:7">
      <c r="A15" s="227" t="s">
        <v>44</v>
      </c>
      <c r="B15" s="232">
        <v>100.38959934077447</v>
      </c>
      <c r="C15" s="231">
        <v>111.77847737330745</v>
      </c>
      <c r="D15" s="232">
        <v>119.25198778743039</v>
      </c>
      <c r="E15" s="231">
        <v>150.22792136541685</v>
      </c>
      <c r="F15" s="232">
        <v>112.94629471199045</v>
      </c>
      <c r="G15" s="231">
        <v>140.51272751738952</v>
      </c>
    </row>
    <row r="16" spans="1:7">
      <c r="A16" s="227" t="s">
        <v>45</v>
      </c>
      <c r="B16" s="232">
        <v>102.36685215948093</v>
      </c>
      <c r="C16" s="231">
        <v>114.43907074065902</v>
      </c>
      <c r="D16" s="232">
        <v>120.27007139389215</v>
      </c>
      <c r="E16" s="231">
        <v>150.96911881370636</v>
      </c>
      <c r="F16" s="232">
        <v>112.46632198471522</v>
      </c>
      <c r="G16" s="231">
        <v>138.34057966354891</v>
      </c>
    </row>
    <row r="17" spans="1:7">
      <c r="A17" s="227" t="s">
        <v>46</v>
      </c>
      <c r="B17" s="232">
        <v>101.94583772016932</v>
      </c>
      <c r="C17" s="231">
        <v>117.68168884109519</v>
      </c>
      <c r="D17" s="232">
        <v>121.49613135825358</v>
      </c>
      <c r="E17" s="231">
        <v>150.47766888028136</v>
      </c>
      <c r="F17" s="232">
        <v>109.40470636757352</v>
      </c>
      <c r="G17" s="231">
        <v>140.04707143662185</v>
      </c>
    </row>
    <row r="18" spans="1:7">
      <c r="A18" s="227" t="s">
        <v>47</v>
      </c>
      <c r="B18" s="232">
        <v>103.2214259261267</v>
      </c>
      <c r="C18" s="231">
        <v>121.19780201524793</v>
      </c>
      <c r="D18" s="232">
        <v>123.35818404545846</v>
      </c>
      <c r="E18" s="231">
        <v>152.03291019499034</v>
      </c>
      <c r="F18" s="232">
        <v>110.00401767521124</v>
      </c>
      <c r="G18" s="231">
        <v>142.57350240412296</v>
      </c>
    </row>
    <row r="19" spans="1:7">
      <c r="A19" s="227" t="s">
        <v>48</v>
      </c>
      <c r="B19" s="232">
        <v>101.83298170615592</v>
      </c>
      <c r="C19" s="231">
        <v>124.99677524863894</v>
      </c>
      <c r="D19" s="232">
        <v>124.36256227823245</v>
      </c>
      <c r="E19" s="231">
        <v>154.43486576668249</v>
      </c>
      <c r="F19" s="232">
        <v>108.3873405167688</v>
      </c>
      <c r="G19" s="231">
        <v>142.94173075306375</v>
      </c>
    </row>
    <row r="20" spans="1:7">
      <c r="A20">
        <v>2017</v>
      </c>
      <c r="B20" s="234"/>
      <c r="C20" s="231"/>
      <c r="D20" s="232">
        <v>123.33236153150023</v>
      </c>
      <c r="E20" s="231">
        <v>156.80730424966228</v>
      </c>
      <c r="F20" s="232">
        <v>108.83603908682159</v>
      </c>
      <c r="G20" s="231">
        <v>143.88425573086818</v>
      </c>
    </row>
    <row r="22" spans="1:7">
      <c r="A22" s="360" t="s">
        <v>345</v>
      </c>
      <c r="B22" s="360" t="s">
        <v>728</v>
      </c>
    </row>
    <row r="23" spans="1:7">
      <c r="A23" s="360" t="s">
        <v>317</v>
      </c>
      <c r="B23" s="360" t="s">
        <v>494</v>
      </c>
    </row>
    <row r="24" spans="1:7">
      <c r="A24" s="361" t="s">
        <v>316</v>
      </c>
      <c r="B24" s="360" t="s">
        <v>729</v>
      </c>
    </row>
  </sheetData>
  <mergeCells count="3">
    <mergeCell ref="B1:C1"/>
    <mergeCell ref="D1:E1"/>
    <mergeCell ref="F1:G1"/>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topLeftCell="D1" zoomScale="70" zoomScaleNormal="70" workbookViewId="0">
      <selection activeCell="G1" sqref="G1"/>
    </sheetView>
  </sheetViews>
  <sheetFormatPr baseColWidth="10" defaultRowHeight="15"/>
  <sheetData>
    <row r="1" spans="1:7">
      <c r="B1" s="362" t="s">
        <v>588</v>
      </c>
      <c r="C1" s="362" t="s">
        <v>589</v>
      </c>
      <c r="D1" s="362" t="s">
        <v>590</v>
      </c>
      <c r="F1" s="363" t="s">
        <v>345</v>
      </c>
      <c r="G1" s="363" t="s">
        <v>757</v>
      </c>
    </row>
    <row r="2" spans="1:7">
      <c r="A2" t="s">
        <v>534</v>
      </c>
      <c r="B2">
        <v>100</v>
      </c>
      <c r="C2">
        <v>100</v>
      </c>
      <c r="D2">
        <v>100</v>
      </c>
      <c r="F2" s="363" t="s">
        <v>317</v>
      </c>
      <c r="G2" s="398" t="s">
        <v>730</v>
      </c>
    </row>
    <row r="3" spans="1:7">
      <c r="A3" t="s">
        <v>535</v>
      </c>
      <c r="B3">
        <v>100.7</v>
      </c>
      <c r="C3">
        <v>99.869606963778395</v>
      </c>
      <c r="D3">
        <v>100</v>
      </c>
      <c r="F3" s="364" t="s">
        <v>725</v>
      </c>
      <c r="G3" s="363" t="s">
        <v>591</v>
      </c>
    </row>
    <row r="4" spans="1:7">
      <c r="A4" t="s">
        <v>536</v>
      </c>
      <c r="B4">
        <v>101.1</v>
      </c>
      <c r="C4">
        <v>100.23325865368531</v>
      </c>
      <c r="D4">
        <v>101.26291618828931</v>
      </c>
    </row>
    <row r="5" spans="1:7">
      <c r="A5" t="s">
        <v>537</v>
      </c>
      <c r="B5">
        <v>101.7</v>
      </c>
      <c r="C5">
        <v>101.12269721288179</v>
      </c>
      <c r="D5">
        <v>101.26291618828931</v>
      </c>
    </row>
    <row r="6" spans="1:7">
      <c r="A6" t="s">
        <v>538</v>
      </c>
      <c r="B6">
        <v>101.9</v>
      </c>
      <c r="C6">
        <v>102.13265054798002</v>
      </c>
      <c r="D6">
        <v>101.72215843857633</v>
      </c>
    </row>
    <row r="7" spans="1:7">
      <c r="A7" t="s">
        <v>539</v>
      </c>
      <c r="B7">
        <v>102.6</v>
      </c>
      <c r="C7">
        <v>102.98218093548441</v>
      </c>
      <c r="D7">
        <v>101.72215843857633</v>
      </c>
    </row>
    <row r="8" spans="1:7">
      <c r="A8" t="s">
        <v>540</v>
      </c>
      <c r="B8">
        <v>103</v>
      </c>
      <c r="C8">
        <v>103.71119654708703</v>
      </c>
      <c r="D8">
        <v>101.72215843857633</v>
      </c>
    </row>
    <row r="9" spans="1:7">
      <c r="A9" t="s">
        <v>541</v>
      </c>
      <c r="B9">
        <v>103.3</v>
      </c>
      <c r="C9">
        <v>104.20550469349075</v>
      </c>
      <c r="D9">
        <v>101.72215843857633</v>
      </c>
    </row>
    <row r="10" spans="1:7">
      <c r="A10" t="s">
        <v>542</v>
      </c>
      <c r="B10">
        <v>103.6</v>
      </c>
      <c r="C10">
        <v>104.67189029072379</v>
      </c>
      <c r="D10">
        <v>103.32950631458093</v>
      </c>
    </row>
    <row r="11" spans="1:7">
      <c r="A11" t="s">
        <v>543</v>
      </c>
      <c r="B11">
        <v>104.6</v>
      </c>
      <c r="C11">
        <v>105.19820400056372</v>
      </c>
      <c r="D11">
        <v>103.32950631458093</v>
      </c>
    </row>
    <row r="12" spans="1:7">
      <c r="A12" t="s">
        <v>544</v>
      </c>
      <c r="B12">
        <v>105.2</v>
      </c>
      <c r="C12">
        <v>105.48770288300319</v>
      </c>
      <c r="D12">
        <v>103.32950631458093</v>
      </c>
    </row>
    <row r="13" spans="1:7">
      <c r="A13" t="s">
        <v>545</v>
      </c>
      <c r="B13">
        <v>105.5</v>
      </c>
      <c r="C13">
        <v>105.77404072214034</v>
      </c>
      <c r="D13">
        <v>103.32950631458093</v>
      </c>
    </row>
    <row r="14" spans="1:7">
      <c r="A14" t="s">
        <v>546</v>
      </c>
      <c r="B14">
        <v>106</v>
      </c>
      <c r="C14">
        <v>106.37503407999809</v>
      </c>
      <c r="D14">
        <v>105.85533869115957</v>
      </c>
    </row>
    <row r="15" spans="1:7">
      <c r="A15" t="s">
        <v>547</v>
      </c>
      <c r="B15">
        <v>106.9</v>
      </c>
      <c r="C15">
        <v>107.03885317348991</v>
      </c>
      <c r="D15">
        <v>105.85533869115957</v>
      </c>
    </row>
    <row r="16" spans="1:7">
      <c r="A16" t="s">
        <v>548</v>
      </c>
      <c r="B16">
        <v>107.4</v>
      </c>
      <c r="C16">
        <v>107.45584746912384</v>
      </c>
      <c r="D16">
        <v>107.9219288174512</v>
      </c>
    </row>
    <row r="17" spans="1:4">
      <c r="A17" t="s">
        <v>549</v>
      </c>
      <c r="B17">
        <v>108</v>
      </c>
      <c r="C17">
        <v>108.17893612453456</v>
      </c>
      <c r="D17">
        <v>107.9219288174512</v>
      </c>
    </row>
    <row r="18" spans="1:4">
      <c r="A18" t="s">
        <v>550</v>
      </c>
      <c r="B18">
        <v>108.3</v>
      </c>
      <c r="C18">
        <v>108.52902167026892</v>
      </c>
      <c r="D18">
        <v>108.26636050516647</v>
      </c>
    </row>
    <row r="19" spans="1:4">
      <c r="A19" t="s">
        <v>551</v>
      </c>
      <c r="B19">
        <v>109</v>
      </c>
      <c r="C19">
        <v>108.78414420679545</v>
      </c>
      <c r="D19">
        <v>108.26636050516647</v>
      </c>
    </row>
    <row r="20" spans="1:4">
      <c r="A20" t="s">
        <v>552</v>
      </c>
      <c r="B20">
        <v>109.5</v>
      </c>
      <c r="C20">
        <v>109.38948399919393</v>
      </c>
      <c r="D20">
        <v>108.26636050516647</v>
      </c>
    </row>
    <row r="21" spans="1:4">
      <c r="A21" t="s">
        <v>553</v>
      </c>
      <c r="B21">
        <v>109.8</v>
      </c>
      <c r="C21">
        <v>109.69149534470519</v>
      </c>
      <c r="D21">
        <v>108.26636050516647</v>
      </c>
    </row>
    <row r="22" spans="1:4">
      <c r="A22" t="s">
        <v>554</v>
      </c>
      <c r="B22">
        <v>110</v>
      </c>
      <c r="C22">
        <v>109.89222159440388</v>
      </c>
      <c r="D22">
        <v>109.41446613088401</v>
      </c>
    </row>
    <row r="23" spans="1:4">
      <c r="A23" t="s">
        <v>555</v>
      </c>
      <c r="B23">
        <v>110.7</v>
      </c>
      <c r="C23">
        <v>109.86469417564599</v>
      </c>
      <c r="D23">
        <v>109.41446613088401</v>
      </c>
    </row>
    <row r="24" spans="1:4">
      <c r="A24" t="s">
        <v>556</v>
      </c>
      <c r="B24">
        <v>111</v>
      </c>
      <c r="C24">
        <v>110.14497334845366</v>
      </c>
      <c r="D24">
        <v>109.41446613088401</v>
      </c>
    </row>
    <row r="25" spans="1:4">
      <c r="A25" t="s">
        <v>557</v>
      </c>
      <c r="B25">
        <v>111.3</v>
      </c>
      <c r="C25">
        <v>110.44817008520329</v>
      </c>
      <c r="D25">
        <v>109.41446613088401</v>
      </c>
    </row>
    <row r="26" spans="1:4">
      <c r="A26" t="s">
        <v>558</v>
      </c>
      <c r="B26">
        <v>111.5</v>
      </c>
      <c r="C26">
        <v>110.71396114287519</v>
      </c>
      <c r="D26">
        <v>110.33295063145808</v>
      </c>
    </row>
    <row r="27" spans="1:4">
      <c r="A27" t="s">
        <v>559</v>
      </c>
      <c r="B27">
        <v>112</v>
      </c>
      <c r="C27">
        <v>111.19378117414318</v>
      </c>
      <c r="D27">
        <v>110.33295063145808</v>
      </c>
    </row>
    <row r="28" spans="1:4">
      <c r="A28" t="s">
        <v>560</v>
      </c>
      <c r="B28">
        <v>112.3</v>
      </c>
      <c r="C28">
        <v>111.61657071583141</v>
      </c>
      <c r="D28">
        <v>110.33295063145808</v>
      </c>
    </row>
    <row r="29" spans="1:4">
      <c r="A29" t="s">
        <v>561</v>
      </c>
      <c r="B29">
        <v>112.6</v>
      </c>
      <c r="C29">
        <v>111.85944420956137</v>
      </c>
      <c r="D29">
        <v>110.33295063145808</v>
      </c>
    </row>
    <row r="30" spans="1:4">
      <c r="A30" t="s">
        <v>562</v>
      </c>
      <c r="B30">
        <v>112.7</v>
      </c>
      <c r="C30">
        <v>112.26392604212352</v>
      </c>
      <c r="D30">
        <v>111.02181400688862</v>
      </c>
    </row>
    <row r="31" spans="1:4">
      <c r="A31" t="s">
        <v>563</v>
      </c>
      <c r="B31">
        <v>113.3</v>
      </c>
      <c r="C31">
        <v>112.56027385171808</v>
      </c>
      <c r="D31">
        <v>111.02181400688862</v>
      </c>
    </row>
    <row r="32" spans="1:4">
      <c r="A32" t="s">
        <v>564</v>
      </c>
      <c r="B32">
        <v>113.6</v>
      </c>
      <c r="C32">
        <v>112.64996845542206</v>
      </c>
      <c r="D32">
        <v>111.02181400688862</v>
      </c>
    </row>
    <row r="33" spans="1:4">
      <c r="A33" t="s">
        <v>565</v>
      </c>
      <c r="B33">
        <v>113.8</v>
      </c>
      <c r="C33">
        <v>113.06590906995521</v>
      </c>
      <c r="D33">
        <v>111.02181400688862</v>
      </c>
    </row>
    <row r="34" spans="1:4">
      <c r="A34" t="s">
        <v>566</v>
      </c>
      <c r="B34">
        <v>114</v>
      </c>
      <c r="C34">
        <v>113.42995589027491</v>
      </c>
      <c r="D34">
        <v>112.05510907003442</v>
      </c>
    </row>
    <row r="35" spans="1:4">
      <c r="A35" t="s">
        <v>567</v>
      </c>
      <c r="B35">
        <v>114.6</v>
      </c>
      <c r="C35">
        <v>114.34455108575253</v>
      </c>
      <c r="D35">
        <v>112.05510907003442</v>
      </c>
    </row>
    <row r="36" spans="1:4">
      <c r="A36" t="s">
        <v>568</v>
      </c>
      <c r="B36">
        <v>115</v>
      </c>
      <c r="C36">
        <v>114.66315790860105</v>
      </c>
      <c r="D36">
        <v>112.05510907003442</v>
      </c>
    </row>
    <row r="37" spans="1:4">
      <c r="A37" t="s">
        <v>569</v>
      </c>
      <c r="B37">
        <v>115.3</v>
      </c>
      <c r="C37">
        <v>115.08423521850052</v>
      </c>
      <c r="D37">
        <v>112.05510907003442</v>
      </c>
    </row>
    <row r="38" spans="1:4">
      <c r="A38" t="s">
        <v>570</v>
      </c>
      <c r="B38">
        <v>115.5</v>
      </c>
      <c r="C38">
        <v>115.61818811632112</v>
      </c>
      <c r="D38">
        <v>113.43283582089552</v>
      </c>
    </row>
    <row r="39" spans="1:4">
      <c r="A39" t="s">
        <v>571</v>
      </c>
      <c r="B39">
        <v>116.3</v>
      </c>
      <c r="C39">
        <v>116.27423631169469</v>
      </c>
      <c r="D39">
        <v>113.43283582089552</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1"/>
  <sheetViews>
    <sheetView topLeftCell="H1" workbookViewId="0">
      <selection activeCell="M3" sqref="M3"/>
    </sheetView>
  </sheetViews>
  <sheetFormatPr baseColWidth="10" defaultRowHeight="15"/>
  <sheetData>
    <row r="1" spans="1:13">
      <c r="A1" s="366" t="s">
        <v>322</v>
      </c>
      <c r="B1" s="427" t="s">
        <v>592</v>
      </c>
      <c r="C1" s="427"/>
      <c r="D1" s="427"/>
      <c r="E1" s="427"/>
      <c r="F1" s="365" t="s">
        <v>323</v>
      </c>
      <c r="G1" s="427" t="s">
        <v>593</v>
      </c>
      <c r="H1" s="427"/>
      <c r="I1" s="427"/>
      <c r="J1" s="427"/>
      <c r="L1" t="s">
        <v>345</v>
      </c>
      <c r="M1" t="s">
        <v>666</v>
      </c>
    </row>
    <row r="2" spans="1:13">
      <c r="A2" s="365"/>
      <c r="B2" s="366" t="s">
        <v>53</v>
      </c>
      <c r="C2" s="366" t="s">
        <v>105</v>
      </c>
      <c r="D2" s="366" t="s">
        <v>107</v>
      </c>
      <c r="E2" s="366" t="s">
        <v>114</v>
      </c>
      <c r="F2" s="366" t="s">
        <v>594</v>
      </c>
      <c r="G2" s="366" t="s">
        <v>53</v>
      </c>
      <c r="H2" s="366" t="s">
        <v>105</v>
      </c>
      <c r="I2" s="366" t="s">
        <v>107</v>
      </c>
      <c r="J2" s="366" t="s">
        <v>114</v>
      </c>
      <c r="L2" t="s">
        <v>317</v>
      </c>
      <c r="M2" t="s">
        <v>667</v>
      </c>
    </row>
    <row r="3" spans="1:13">
      <c r="A3" s="236">
        <v>38748</v>
      </c>
      <c r="B3" s="235">
        <v>10.155592918395996</v>
      </c>
      <c r="C3" s="235">
        <v>9.7318477630615234</v>
      </c>
      <c r="D3" s="235">
        <v>9.415104866027832</v>
      </c>
      <c r="E3" s="235">
        <v>9.7111330032348633</v>
      </c>
      <c r="F3" s="235">
        <v>3.34</v>
      </c>
      <c r="G3">
        <v>3.32</v>
      </c>
      <c r="H3">
        <v>4.08</v>
      </c>
      <c r="I3">
        <v>4.33</v>
      </c>
      <c r="J3">
        <v>3.54</v>
      </c>
      <c r="L3" s="219" t="s">
        <v>316</v>
      </c>
      <c r="M3" t="s">
        <v>668</v>
      </c>
    </row>
    <row r="4" spans="1:13">
      <c r="A4" s="236">
        <v>38776</v>
      </c>
      <c r="B4" s="235">
        <v>10.417959213256836</v>
      </c>
      <c r="C4" s="235">
        <v>9.8940000534057617</v>
      </c>
      <c r="D4" s="235">
        <v>9.5636434555053711</v>
      </c>
      <c r="E4" s="235">
        <v>10.039405822753906</v>
      </c>
      <c r="F4" s="235">
        <v>3.48</v>
      </c>
      <c r="G4">
        <v>3.54</v>
      </c>
      <c r="H4">
        <v>4.1900000000000004</v>
      </c>
      <c r="I4">
        <v>4.37</v>
      </c>
      <c r="J4">
        <v>3.62</v>
      </c>
    </row>
    <row r="5" spans="1:13">
      <c r="A5" s="236">
        <v>38807</v>
      </c>
      <c r="B5" s="235">
        <v>10.619217872619629</v>
      </c>
      <c r="C5" s="235">
        <v>10.139758110046387</v>
      </c>
      <c r="D5" s="235">
        <v>9.5135669708251953</v>
      </c>
      <c r="E5" s="235">
        <v>9.919743537902832</v>
      </c>
      <c r="F5" s="235">
        <v>3.66</v>
      </c>
      <c r="G5">
        <v>3.67</v>
      </c>
      <c r="H5">
        <v>4.3499999999999996</v>
      </c>
      <c r="I5">
        <v>4.4800000000000004</v>
      </c>
      <c r="J5">
        <v>3.75</v>
      </c>
    </row>
    <row r="6" spans="1:13">
      <c r="A6" s="236">
        <v>38835</v>
      </c>
      <c r="B6" s="235">
        <v>10.438302993774414</v>
      </c>
      <c r="C6" s="235">
        <v>9.9684858322143555</v>
      </c>
      <c r="D6" s="235">
        <v>9.3417263031005859</v>
      </c>
      <c r="E6" s="235">
        <v>9.8644390106201172</v>
      </c>
      <c r="F6" s="235">
        <v>3.92</v>
      </c>
      <c r="G6">
        <v>3.8</v>
      </c>
      <c r="H6">
        <v>4.34</v>
      </c>
      <c r="I6">
        <v>4.55</v>
      </c>
      <c r="J6">
        <v>3.8</v>
      </c>
    </row>
    <row r="7" spans="1:13">
      <c r="A7" s="236">
        <v>38868</v>
      </c>
      <c r="B7" s="235">
        <v>10.906404495239258</v>
      </c>
      <c r="C7" s="235">
        <v>10.755082130432129</v>
      </c>
      <c r="D7" s="235">
        <v>9.7819890975952148</v>
      </c>
      <c r="E7" s="235">
        <v>10.475051879882812</v>
      </c>
      <c r="F7" s="235">
        <v>3.97</v>
      </c>
      <c r="G7">
        <v>3.79</v>
      </c>
      <c r="H7">
        <v>4.49</v>
      </c>
      <c r="I7">
        <v>4.57</v>
      </c>
      <c r="J7">
        <v>3.84</v>
      </c>
    </row>
    <row r="8" spans="1:13">
      <c r="A8" s="236">
        <v>38898</v>
      </c>
      <c r="B8" s="235">
        <v>10.837559700012207</v>
      </c>
      <c r="C8" s="235">
        <v>10.726691246032715</v>
      </c>
      <c r="D8" s="235">
        <v>9.5385408401489258</v>
      </c>
      <c r="E8" s="235">
        <v>10.461129188537598</v>
      </c>
      <c r="F8" s="235">
        <v>3.99</v>
      </c>
      <c r="G8">
        <v>3.88</v>
      </c>
      <c r="H8">
        <v>4.59</v>
      </c>
      <c r="I8">
        <v>4.62</v>
      </c>
      <c r="J8">
        <v>3.96</v>
      </c>
    </row>
    <row r="9" spans="1:13">
      <c r="A9" s="236">
        <v>38929</v>
      </c>
      <c r="B9" s="235">
        <v>10.712032318115234</v>
      </c>
      <c r="C9" s="235">
        <v>10.747288703918457</v>
      </c>
      <c r="D9" s="235">
        <v>9.2765331268310547</v>
      </c>
      <c r="E9" s="235">
        <v>10.323914527893066</v>
      </c>
      <c r="F9" s="235">
        <v>4.0199999999999996</v>
      </c>
      <c r="G9">
        <v>4.0199999999999996</v>
      </c>
      <c r="H9">
        <v>4.6399999999999997</v>
      </c>
      <c r="I9">
        <v>4.76</v>
      </c>
      <c r="J9">
        <v>4.07</v>
      </c>
    </row>
    <row r="10" spans="1:13">
      <c r="A10" s="236">
        <v>38960</v>
      </c>
      <c r="B10" s="235">
        <v>10.652400970458984</v>
      </c>
      <c r="C10" s="235">
        <v>10.588186264038086</v>
      </c>
      <c r="D10" s="235">
        <v>9.0599727630615234</v>
      </c>
      <c r="E10" s="235">
        <v>10.178617477416992</v>
      </c>
      <c r="F10" s="235">
        <v>3.88</v>
      </c>
      <c r="G10">
        <v>4.04</v>
      </c>
      <c r="H10">
        <v>4.76</v>
      </c>
      <c r="I10">
        <v>4.88</v>
      </c>
      <c r="J10">
        <v>4.21</v>
      </c>
    </row>
    <row r="11" spans="1:13">
      <c r="A11" s="236">
        <v>38989</v>
      </c>
      <c r="B11" s="235">
        <v>10.28756046295166</v>
      </c>
      <c r="C11" s="235">
        <v>10.216495513916016</v>
      </c>
      <c r="D11" s="235">
        <v>8.7883539199829102</v>
      </c>
      <c r="E11" s="235">
        <v>9.9398212432861328</v>
      </c>
      <c r="F11" s="235">
        <v>3.76</v>
      </c>
      <c r="G11">
        <v>4.1900000000000004</v>
      </c>
      <c r="H11">
        <v>4.8</v>
      </c>
      <c r="I11">
        <v>4.8899999999999997</v>
      </c>
      <c r="J11">
        <v>4.22</v>
      </c>
    </row>
    <row r="12" spans="1:13">
      <c r="A12" s="236">
        <v>39021</v>
      </c>
      <c r="B12" s="235">
        <v>9.9468870162963867</v>
      </c>
      <c r="C12" s="235">
        <v>9.9518661499023437</v>
      </c>
      <c r="D12" s="235">
        <v>8.5569591522216797</v>
      </c>
      <c r="E12" s="235">
        <v>9.6850414276123047</v>
      </c>
      <c r="F12" s="235">
        <v>3.79</v>
      </c>
      <c r="G12">
        <v>4.37</v>
      </c>
      <c r="H12">
        <v>4.88</v>
      </c>
      <c r="I12">
        <v>5.0999999999999996</v>
      </c>
      <c r="J12">
        <v>4.42</v>
      </c>
    </row>
    <row r="13" spans="1:13">
      <c r="A13" s="236">
        <v>39051</v>
      </c>
      <c r="B13" s="235">
        <v>10.017019271850586</v>
      </c>
      <c r="C13" s="235">
        <v>10.055054664611816</v>
      </c>
      <c r="D13" s="235">
        <v>8.632110595703125</v>
      </c>
      <c r="E13" s="235">
        <v>9.8947916030883789</v>
      </c>
      <c r="F13" s="235">
        <v>3.72</v>
      </c>
      <c r="G13">
        <v>4.54</v>
      </c>
      <c r="H13">
        <v>4.91</v>
      </c>
      <c r="I13">
        <v>5.16</v>
      </c>
      <c r="J13">
        <v>4.4400000000000004</v>
      </c>
    </row>
    <row r="14" spans="1:13">
      <c r="A14" s="236">
        <v>39080</v>
      </c>
      <c r="B14" s="235">
        <v>10.077034950256348</v>
      </c>
      <c r="C14" s="235">
        <v>10.107851028442383</v>
      </c>
      <c r="D14" s="235">
        <v>8.6604328155517578</v>
      </c>
      <c r="E14" s="235">
        <v>10.038694381713867</v>
      </c>
      <c r="F14" s="235">
        <v>3.8</v>
      </c>
      <c r="G14">
        <v>4.51</v>
      </c>
      <c r="H14">
        <v>5.0599999999999996</v>
      </c>
      <c r="I14">
        <v>5.18</v>
      </c>
      <c r="J14">
        <v>4.63</v>
      </c>
    </row>
    <row r="15" spans="1:13">
      <c r="A15" s="236">
        <v>39113</v>
      </c>
      <c r="B15" s="235">
        <v>10.004655838012695</v>
      </c>
      <c r="C15" s="235">
        <v>9.8628311157226563</v>
      </c>
      <c r="D15" s="235">
        <v>8.6089305877685547</v>
      </c>
      <c r="E15" s="235">
        <v>10.095233917236328</v>
      </c>
      <c r="F15" s="235">
        <v>4.0199999999999996</v>
      </c>
      <c r="G15">
        <v>4.51</v>
      </c>
      <c r="H15">
        <v>5.0999999999999996</v>
      </c>
      <c r="I15">
        <v>5.14</v>
      </c>
      <c r="J15">
        <v>4.6900000000000004</v>
      </c>
    </row>
    <row r="16" spans="1:13">
      <c r="A16" s="236">
        <v>39141</v>
      </c>
      <c r="B16" s="235">
        <v>10.309375762939453</v>
      </c>
      <c r="C16" s="235">
        <v>10.261396408081055</v>
      </c>
      <c r="D16" s="235">
        <v>8.93109130859375</v>
      </c>
      <c r="E16" s="235">
        <v>10.466575622558594</v>
      </c>
      <c r="F16" s="235">
        <v>4.05</v>
      </c>
      <c r="G16">
        <v>4.74</v>
      </c>
      <c r="H16">
        <v>5.17</v>
      </c>
      <c r="I16">
        <v>5.16</v>
      </c>
      <c r="J16">
        <v>4.78</v>
      </c>
    </row>
    <row r="17" spans="1:10">
      <c r="A17" s="236">
        <v>39171</v>
      </c>
      <c r="B17" s="235">
        <v>10.219324111938477</v>
      </c>
      <c r="C17" s="235">
        <v>9.9167089462280273</v>
      </c>
      <c r="D17" s="235">
        <v>8.829463005065918</v>
      </c>
      <c r="E17" s="235">
        <v>10.493163108825684</v>
      </c>
      <c r="F17" s="235">
        <v>3.95</v>
      </c>
      <c r="G17">
        <v>4.74</v>
      </c>
      <c r="H17">
        <v>5.33</v>
      </c>
      <c r="I17">
        <v>5.19</v>
      </c>
      <c r="J17">
        <v>4.92</v>
      </c>
    </row>
    <row r="18" spans="1:10">
      <c r="A18" s="236">
        <v>39202</v>
      </c>
      <c r="B18" s="235">
        <v>9.4939918518066406</v>
      </c>
      <c r="C18" s="235">
        <v>9.2558279037475586</v>
      </c>
      <c r="D18" s="235">
        <v>8.2720651626586914</v>
      </c>
      <c r="E18" s="235">
        <v>9.8756256103515625</v>
      </c>
      <c r="F18" s="235">
        <v>4.1500000000000004</v>
      </c>
      <c r="G18">
        <v>4.68</v>
      </c>
      <c r="H18">
        <v>5.38</v>
      </c>
      <c r="I18">
        <v>5.34</v>
      </c>
      <c r="J18">
        <v>4.92</v>
      </c>
    </row>
    <row r="19" spans="1:10">
      <c r="A19" s="236">
        <v>39233</v>
      </c>
      <c r="B19" s="235">
        <v>9.5659828186035156</v>
      </c>
      <c r="C19" s="235">
        <v>9.2170915603637695</v>
      </c>
      <c r="D19" s="235">
        <v>8.2981147766113281</v>
      </c>
      <c r="E19" s="235">
        <v>9.9566984176635742</v>
      </c>
      <c r="F19" s="235">
        <v>4.28</v>
      </c>
      <c r="G19">
        <v>4.8600000000000003</v>
      </c>
      <c r="H19">
        <v>5.34</v>
      </c>
      <c r="I19">
        <v>5.39</v>
      </c>
      <c r="J19">
        <v>4.97</v>
      </c>
    </row>
    <row r="20" spans="1:10">
      <c r="A20" s="236">
        <v>39262</v>
      </c>
      <c r="B20" s="235">
        <v>9.8652305603027344</v>
      </c>
      <c r="C20" s="235">
        <v>9.509953498840332</v>
      </c>
      <c r="D20" s="235">
        <v>8.7341384887695313</v>
      </c>
      <c r="E20" s="235">
        <v>10.366205215454102</v>
      </c>
      <c r="F20" s="235">
        <v>4.58</v>
      </c>
      <c r="G20">
        <v>4.93</v>
      </c>
      <c r="H20">
        <v>5.53</v>
      </c>
      <c r="I20">
        <v>5.41</v>
      </c>
      <c r="J20">
        <v>5.0999999999999996</v>
      </c>
    </row>
    <row r="21" spans="1:10">
      <c r="A21" s="236">
        <v>39294</v>
      </c>
      <c r="B21" s="235">
        <v>9.921849250793457</v>
      </c>
      <c r="C21" s="235">
        <v>9.5868873596191406</v>
      </c>
      <c r="D21" s="235">
        <v>8.8505449295043945</v>
      </c>
      <c r="E21" s="235">
        <v>10.346872329711914</v>
      </c>
      <c r="F21" s="235">
        <v>4.51</v>
      </c>
      <c r="G21">
        <v>4.95</v>
      </c>
      <c r="H21">
        <v>5.57</v>
      </c>
      <c r="I21">
        <v>5.48</v>
      </c>
      <c r="J21">
        <v>5.13</v>
      </c>
    </row>
    <row r="22" spans="1:10">
      <c r="A22" s="236">
        <v>39325</v>
      </c>
      <c r="B22" s="235">
        <v>9.9408302307128906</v>
      </c>
      <c r="C22" s="235">
        <v>9.2554531097412109</v>
      </c>
      <c r="D22" s="235">
        <v>8.8045196533203125</v>
      </c>
      <c r="E22" s="235">
        <v>10.454771995544434</v>
      </c>
      <c r="F22" s="235">
        <v>4.3</v>
      </c>
      <c r="G22">
        <v>5.08</v>
      </c>
      <c r="H22">
        <v>5.65</v>
      </c>
      <c r="I22">
        <v>5.56</v>
      </c>
      <c r="J22">
        <v>5.32</v>
      </c>
    </row>
    <row r="23" spans="1:10">
      <c r="A23" s="236">
        <v>39353</v>
      </c>
      <c r="B23" s="235">
        <v>10.099791526794434</v>
      </c>
      <c r="C23" s="235">
        <v>9.2022314071655273</v>
      </c>
      <c r="D23" s="235">
        <v>8.8064165115356445</v>
      </c>
      <c r="E23" s="235">
        <v>10.850019454956055</v>
      </c>
      <c r="F23" s="235">
        <v>4.24</v>
      </c>
      <c r="G23">
        <v>5.24</v>
      </c>
      <c r="H23">
        <v>5.85</v>
      </c>
      <c r="I23">
        <v>5.73</v>
      </c>
      <c r="J23">
        <v>5.56</v>
      </c>
    </row>
    <row r="24" spans="1:10">
      <c r="A24" s="236">
        <v>39386</v>
      </c>
      <c r="B24" s="235">
        <v>10.18934440612793</v>
      </c>
      <c r="C24" s="235">
        <v>9.231658935546875</v>
      </c>
      <c r="D24" s="235">
        <v>8.880035400390625</v>
      </c>
      <c r="E24" s="235">
        <v>10.842972755432129</v>
      </c>
      <c r="F24" s="235">
        <v>4.29</v>
      </c>
      <c r="G24">
        <v>5.24</v>
      </c>
      <c r="H24">
        <v>5.72</v>
      </c>
      <c r="I24">
        <v>5.79</v>
      </c>
      <c r="J24">
        <v>5.49</v>
      </c>
    </row>
    <row r="25" spans="1:10">
      <c r="A25" s="236">
        <v>39416</v>
      </c>
      <c r="B25" s="235">
        <v>10.346170425415039</v>
      </c>
      <c r="C25" s="235">
        <v>9.2279291152954102</v>
      </c>
      <c r="D25" s="235">
        <v>8.8323488235473633</v>
      </c>
      <c r="E25" s="235">
        <v>10.710326194763184</v>
      </c>
      <c r="F25" s="235">
        <v>4.0999999999999996</v>
      </c>
      <c r="G25">
        <v>5.3</v>
      </c>
      <c r="H25">
        <v>5.62</v>
      </c>
      <c r="I25">
        <v>5.79</v>
      </c>
      <c r="J25">
        <v>5.54</v>
      </c>
    </row>
    <row r="26" spans="1:10">
      <c r="A26" s="236">
        <v>39447</v>
      </c>
      <c r="B26" s="235">
        <v>10.644667625427246</v>
      </c>
      <c r="C26" s="235">
        <v>9.3620014190673828</v>
      </c>
      <c r="D26" s="235">
        <v>9.0458040237426758</v>
      </c>
      <c r="E26" s="235">
        <v>10.878952980041504</v>
      </c>
      <c r="F26" s="235">
        <v>4.2699999999999996</v>
      </c>
      <c r="G26">
        <v>5.26</v>
      </c>
      <c r="H26">
        <v>5.85</v>
      </c>
      <c r="I26">
        <v>5.98</v>
      </c>
      <c r="J26">
        <v>5.63</v>
      </c>
    </row>
    <row r="27" spans="1:10">
      <c r="A27" s="236">
        <v>39478</v>
      </c>
      <c r="B27" s="235">
        <v>12.160518646240234</v>
      </c>
      <c r="C27" s="235">
        <v>10.626175880432129</v>
      </c>
      <c r="D27" s="235">
        <v>9.9099540710449219</v>
      </c>
      <c r="E27" s="235">
        <v>12.345461845397949</v>
      </c>
      <c r="F27" s="235">
        <v>4.04</v>
      </c>
      <c r="G27">
        <v>5.1100000000000003</v>
      </c>
      <c r="H27">
        <v>5.63</v>
      </c>
      <c r="I27">
        <v>5.93</v>
      </c>
      <c r="J27">
        <v>5.47</v>
      </c>
    </row>
    <row r="28" spans="1:10">
      <c r="A28" s="236">
        <v>39507</v>
      </c>
      <c r="B28" s="235">
        <v>12.308025360107422</v>
      </c>
      <c r="C28" s="235">
        <v>10.510663032531738</v>
      </c>
      <c r="D28" s="235">
        <v>9.8536052703857422</v>
      </c>
      <c r="E28" s="235">
        <v>12.399593353271484</v>
      </c>
      <c r="F28" s="235">
        <v>3.96</v>
      </c>
      <c r="G28">
        <v>5.13</v>
      </c>
      <c r="H28">
        <v>5.58</v>
      </c>
      <c r="I28">
        <v>5.8</v>
      </c>
      <c r="J28">
        <v>5.46</v>
      </c>
    </row>
    <row r="29" spans="1:10">
      <c r="A29" s="236">
        <v>39538</v>
      </c>
      <c r="B29" s="235">
        <v>12.306573867797852</v>
      </c>
      <c r="C29" s="235">
        <v>10.400760650634766</v>
      </c>
      <c r="D29" s="235">
        <v>10.005327224731445</v>
      </c>
      <c r="E29" s="235">
        <v>12.082564353942871</v>
      </c>
      <c r="F29" s="235">
        <v>3.8</v>
      </c>
      <c r="G29">
        <v>5.22</v>
      </c>
      <c r="H29">
        <v>5.77</v>
      </c>
      <c r="I29">
        <v>5.84</v>
      </c>
      <c r="J29">
        <v>5.5</v>
      </c>
    </row>
    <row r="30" spans="1:10">
      <c r="A30" s="236">
        <v>39568</v>
      </c>
      <c r="B30" s="235">
        <v>12.097827911376953</v>
      </c>
      <c r="C30" s="235">
        <v>10.316251754760742</v>
      </c>
      <c r="D30" s="235">
        <v>9.9104995727539062</v>
      </c>
      <c r="E30" s="235">
        <v>11.895791053771973</v>
      </c>
      <c r="F30" s="235">
        <v>4.05</v>
      </c>
      <c r="G30">
        <v>5.2</v>
      </c>
      <c r="H30">
        <v>5.79</v>
      </c>
      <c r="I30">
        <v>5.98</v>
      </c>
      <c r="J30">
        <v>5.66</v>
      </c>
    </row>
    <row r="31" spans="1:10">
      <c r="A31" s="236">
        <v>39598</v>
      </c>
      <c r="B31" s="235">
        <v>12.247852325439453</v>
      </c>
      <c r="C31" s="235">
        <v>10.480301856994629</v>
      </c>
      <c r="D31" s="235">
        <v>10.313375473022461</v>
      </c>
      <c r="E31" s="235">
        <v>12.001909255981445</v>
      </c>
      <c r="F31" s="235">
        <v>4.2</v>
      </c>
      <c r="G31">
        <v>5.29</v>
      </c>
      <c r="H31">
        <v>5.7</v>
      </c>
      <c r="I31">
        <v>6.04</v>
      </c>
      <c r="J31">
        <v>5.73</v>
      </c>
    </row>
    <row r="32" spans="1:10">
      <c r="A32" s="236">
        <v>39629</v>
      </c>
      <c r="B32" s="235">
        <v>12.726949691772461</v>
      </c>
      <c r="C32" s="235">
        <v>10.9129638671875</v>
      </c>
      <c r="D32" s="235">
        <v>10.878345489501953</v>
      </c>
      <c r="E32" s="235">
        <v>12.421142578125</v>
      </c>
      <c r="F32" s="235">
        <v>4.53</v>
      </c>
      <c r="G32">
        <v>5.5</v>
      </c>
      <c r="H32">
        <v>5.85</v>
      </c>
      <c r="I32">
        <v>6.07</v>
      </c>
      <c r="J32">
        <v>5.7</v>
      </c>
    </row>
    <row r="33" spans="1:10">
      <c r="A33" s="236">
        <v>39660</v>
      </c>
      <c r="B33" s="235">
        <v>13.479585647583008</v>
      </c>
      <c r="C33" s="235">
        <v>11.195378303527832</v>
      </c>
      <c r="D33" s="235">
        <v>11.405162811279297</v>
      </c>
      <c r="E33" s="235">
        <v>13.279145240783691</v>
      </c>
      <c r="F33" s="235">
        <v>4.5</v>
      </c>
      <c r="G33">
        <v>5.59</v>
      </c>
      <c r="H33">
        <v>5.84</v>
      </c>
      <c r="I33">
        <v>6.18</v>
      </c>
      <c r="J33">
        <v>5.9</v>
      </c>
    </row>
    <row r="34" spans="1:10">
      <c r="A34" s="236">
        <v>39689</v>
      </c>
      <c r="B34" s="235">
        <v>13.436785697937012</v>
      </c>
      <c r="C34" s="235">
        <v>10.993094444274902</v>
      </c>
      <c r="D34" s="235">
        <v>11.354428291320801</v>
      </c>
      <c r="E34" s="235">
        <v>13.15632438659668</v>
      </c>
      <c r="F34" s="235">
        <v>4.21</v>
      </c>
      <c r="G34">
        <v>5.59</v>
      </c>
      <c r="H34">
        <v>5.9</v>
      </c>
      <c r="I34">
        <v>6.1</v>
      </c>
      <c r="J34">
        <v>5.9</v>
      </c>
    </row>
    <row r="35" spans="1:10">
      <c r="A35" s="236">
        <v>39721</v>
      </c>
      <c r="B35" s="235">
        <v>13.378149032592773</v>
      </c>
      <c r="C35" s="235">
        <v>10.919921875</v>
      </c>
      <c r="D35" s="235">
        <v>11.348336219787598</v>
      </c>
      <c r="E35" s="235">
        <v>12.942675590515137</v>
      </c>
      <c r="F35" s="235">
        <v>4.0999999999999996</v>
      </c>
      <c r="G35">
        <v>5.82</v>
      </c>
      <c r="H35">
        <v>6.06</v>
      </c>
      <c r="I35">
        <v>6.28</v>
      </c>
      <c r="J35">
        <v>5.94</v>
      </c>
    </row>
    <row r="36" spans="1:10">
      <c r="A36" s="236">
        <v>39752</v>
      </c>
      <c r="B36" s="235">
        <v>14.743727684020996</v>
      </c>
      <c r="C36" s="235">
        <v>12.592978477478027</v>
      </c>
      <c r="D36" s="235">
        <v>12.115898132324219</v>
      </c>
      <c r="E36" s="235">
        <v>13.872119903564453</v>
      </c>
      <c r="F36" s="235">
        <v>3.89</v>
      </c>
      <c r="G36">
        <v>5.68</v>
      </c>
      <c r="H36">
        <v>5.98</v>
      </c>
      <c r="I36">
        <v>6.39</v>
      </c>
      <c r="J36">
        <v>5.96</v>
      </c>
    </row>
    <row r="37" spans="1:10">
      <c r="A37" s="236">
        <v>39780</v>
      </c>
      <c r="B37" s="235">
        <v>13.883755683898926</v>
      </c>
      <c r="C37" s="235">
        <v>12.18062686920166</v>
      </c>
      <c r="D37" s="235">
        <v>11.255969047546387</v>
      </c>
      <c r="E37" s="235">
        <v>13.015497207641602</v>
      </c>
      <c r="F37" s="235">
        <v>3.54</v>
      </c>
      <c r="G37">
        <v>5.05</v>
      </c>
      <c r="H37">
        <v>5.39</v>
      </c>
      <c r="I37">
        <v>5.87</v>
      </c>
      <c r="J37">
        <v>5.49</v>
      </c>
    </row>
    <row r="38" spans="1:10">
      <c r="A38" s="236">
        <v>39813</v>
      </c>
      <c r="B38" s="235">
        <v>13.638593673706055</v>
      </c>
      <c r="C38" s="235">
        <v>11.851816177368164</v>
      </c>
      <c r="D38" s="235">
        <v>10.983952522277832</v>
      </c>
      <c r="E38" s="235">
        <v>12.755351066589355</v>
      </c>
      <c r="F38" s="235">
        <v>3.04</v>
      </c>
      <c r="G38">
        <v>4.76</v>
      </c>
      <c r="H38">
        <v>4.9000000000000004</v>
      </c>
      <c r="I38">
        <v>5.44</v>
      </c>
      <c r="J38">
        <v>4.7300000000000004</v>
      </c>
    </row>
    <row r="39" spans="1:10">
      <c r="A39" s="236">
        <v>39843</v>
      </c>
      <c r="B39" s="235">
        <v>13.638957023620605</v>
      </c>
      <c r="C39" s="235">
        <v>11.825833320617676</v>
      </c>
      <c r="D39" s="235">
        <v>10.952237129211426</v>
      </c>
      <c r="E39" s="235">
        <v>12.670892715454102</v>
      </c>
      <c r="F39" s="235">
        <v>3.08</v>
      </c>
      <c r="G39">
        <v>3.95</v>
      </c>
      <c r="H39">
        <v>4.28</v>
      </c>
      <c r="I39">
        <v>4.75</v>
      </c>
      <c r="J39">
        <v>4.01</v>
      </c>
    </row>
    <row r="40" spans="1:10">
      <c r="A40" s="236">
        <v>39871</v>
      </c>
      <c r="B40" s="235">
        <v>12.154430389404297</v>
      </c>
      <c r="C40" s="235">
        <v>10.651271820068359</v>
      </c>
      <c r="D40" s="235">
        <v>9.8899755477905273</v>
      </c>
      <c r="E40" s="235">
        <v>11.242031097412109</v>
      </c>
      <c r="F40" s="235">
        <v>3.15</v>
      </c>
      <c r="G40">
        <v>3.63</v>
      </c>
      <c r="H40">
        <v>3.99</v>
      </c>
      <c r="I40">
        <v>4.34</v>
      </c>
      <c r="J40">
        <v>3.62</v>
      </c>
    </row>
    <row r="41" spans="1:10">
      <c r="A41" s="236">
        <v>39903</v>
      </c>
      <c r="B41" s="235">
        <v>11.362198829650879</v>
      </c>
      <c r="C41" s="235">
        <v>10.115912437438965</v>
      </c>
      <c r="D41" s="235">
        <v>9.4075660705566406</v>
      </c>
      <c r="E41" s="235">
        <v>10.489035606384277</v>
      </c>
      <c r="F41" s="235">
        <v>3.06</v>
      </c>
      <c r="G41">
        <v>3.34</v>
      </c>
      <c r="H41">
        <v>3.85</v>
      </c>
      <c r="I41">
        <v>3.96</v>
      </c>
      <c r="J41">
        <v>3.41</v>
      </c>
    </row>
    <row r="42" spans="1:10">
      <c r="A42" s="236">
        <v>39933</v>
      </c>
      <c r="B42" s="235">
        <v>10.345484733581543</v>
      </c>
      <c r="C42" s="235">
        <v>9.3109292984008789</v>
      </c>
      <c r="D42" s="235">
        <v>8.671198844909668</v>
      </c>
      <c r="E42" s="235">
        <v>9.5121269226074219</v>
      </c>
      <c r="F42" s="235">
        <v>3.18</v>
      </c>
      <c r="G42">
        <v>3</v>
      </c>
      <c r="H42">
        <v>3.58</v>
      </c>
      <c r="I42">
        <v>3.68</v>
      </c>
      <c r="J42">
        <v>3.02</v>
      </c>
    </row>
    <row r="43" spans="1:10">
      <c r="A43" s="236">
        <v>39962</v>
      </c>
      <c r="B43" s="235">
        <v>10.342076301574707</v>
      </c>
      <c r="C43" s="235">
        <v>9.3628292083740234</v>
      </c>
      <c r="D43" s="235">
        <v>8.7271757125854492</v>
      </c>
      <c r="E43" s="235">
        <v>9.5366048812866211</v>
      </c>
      <c r="F43" s="235">
        <v>3.39</v>
      </c>
      <c r="G43">
        <v>2.95</v>
      </c>
      <c r="H43">
        <v>3.56</v>
      </c>
      <c r="I43">
        <v>3.56</v>
      </c>
      <c r="J43">
        <v>3.02</v>
      </c>
    </row>
    <row r="44" spans="1:10">
      <c r="A44" s="236">
        <v>39994</v>
      </c>
      <c r="B44" s="235">
        <v>10.109317779541016</v>
      </c>
      <c r="C44" s="235">
        <v>9.1948890686035156</v>
      </c>
      <c r="D44" s="235">
        <v>8.5352745056152344</v>
      </c>
      <c r="E44" s="235">
        <v>9.3066377639770508</v>
      </c>
      <c r="F44" s="235">
        <v>3.54</v>
      </c>
      <c r="G44">
        <v>2.85</v>
      </c>
      <c r="H44">
        <v>3.61</v>
      </c>
      <c r="I44">
        <v>3.53</v>
      </c>
      <c r="J44">
        <v>3.03</v>
      </c>
    </row>
    <row r="45" spans="1:10">
      <c r="A45" s="236">
        <v>40025</v>
      </c>
      <c r="B45" s="235">
        <v>9.4132852554321289</v>
      </c>
      <c r="C45" s="235">
        <v>8.6424236297607422</v>
      </c>
      <c r="D45" s="235">
        <v>7.9436182975769043</v>
      </c>
      <c r="E45" s="235">
        <v>8.5853748321533203</v>
      </c>
      <c r="F45" s="235">
        <v>3.36</v>
      </c>
      <c r="G45">
        <v>2.7</v>
      </c>
      <c r="H45">
        <v>3.41</v>
      </c>
      <c r="I45">
        <v>3.38</v>
      </c>
      <c r="J45">
        <v>2.88</v>
      </c>
    </row>
    <row r="46" spans="1:10">
      <c r="A46" s="236">
        <v>40056</v>
      </c>
      <c r="B46" s="235">
        <v>8.9120864868164062</v>
      </c>
      <c r="C46" s="235">
        <v>8.2295351028442383</v>
      </c>
      <c r="D46" s="235">
        <v>7.554558277130127</v>
      </c>
      <c r="E46" s="235">
        <v>8.133173942565918</v>
      </c>
      <c r="F46" s="235">
        <v>3.33</v>
      </c>
      <c r="G46">
        <v>2.5499999999999998</v>
      </c>
      <c r="H46">
        <v>3.42</v>
      </c>
      <c r="I46">
        <v>3.25</v>
      </c>
      <c r="J46">
        <v>2.67</v>
      </c>
    </row>
    <row r="47" spans="1:10">
      <c r="A47" s="236">
        <v>40086</v>
      </c>
      <c r="B47" s="235">
        <v>8.725834846496582</v>
      </c>
      <c r="C47" s="235">
        <v>8.1236400604248047</v>
      </c>
      <c r="D47" s="235">
        <v>7.3691582679748535</v>
      </c>
      <c r="E47" s="235">
        <v>7.9027876853942871</v>
      </c>
      <c r="F47" s="235">
        <v>3.29</v>
      </c>
      <c r="G47">
        <v>2.52</v>
      </c>
      <c r="H47">
        <v>3.13</v>
      </c>
      <c r="I47">
        <v>3.12</v>
      </c>
      <c r="J47">
        <v>2.7</v>
      </c>
    </row>
    <row r="48" spans="1:10">
      <c r="A48" s="236">
        <v>40116</v>
      </c>
      <c r="B48" s="235">
        <v>8.8150453567504883</v>
      </c>
      <c r="C48" s="235">
        <v>8.1486473083496094</v>
      </c>
      <c r="D48" s="235">
        <v>7.4121613502502441</v>
      </c>
      <c r="E48" s="235">
        <v>7.78839111328125</v>
      </c>
      <c r="F48" s="235">
        <v>3.23</v>
      </c>
      <c r="G48">
        <v>2.46</v>
      </c>
      <c r="H48">
        <v>3.31</v>
      </c>
      <c r="I48">
        <v>3.1</v>
      </c>
      <c r="J48">
        <v>2.65</v>
      </c>
    </row>
    <row r="49" spans="1:10">
      <c r="A49" s="236">
        <v>40147</v>
      </c>
      <c r="B49" s="235">
        <v>8.6736688613891602</v>
      </c>
      <c r="C49" s="235">
        <v>7.8936419486999512</v>
      </c>
      <c r="D49" s="235">
        <v>7.4071507453918457</v>
      </c>
      <c r="E49" s="235">
        <v>7.6477551460266113</v>
      </c>
      <c r="F49" s="235">
        <v>3.24</v>
      </c>
      <c r="G49">
        <v>2.41</v>
      </c>
      <c r="H49">
        <v>3.5</v>
      </c>
      <c r="I49">
        <v>3.04</v>
      </c>
      <c r="J49">
        <v>2.65</v>
      </c>
    </row>
    <row r="50" spans="1:10">
      <c r="A50" s="236">
        <v>40178</v>
      </c>
      <c r="B50" s="235">
        <v>8.1028594970703125</v>
      </c>
      <c r="C50" s="235">
        <v>7.6377158164978027</v>
      </c>
      <c r="D50" s="235">
        <v>7.0488071441650391</v>
      </c>
      <c r="E50" s="235">
        <v>7.1152687072753906</v>
      </c>
      <c r="F50" s="235">
        <v>3.22</v>
      </c>
      <c r="G50">
        <v>2.5499999999999998</v>
      </c>
      <c r="H50">
        <v>3.2</v>
      </c>
      <c r="I50">
        <v>2.95</v>
      </c>
      <c r="J50">
        <v>2.69</v>
      </c>
    </row>
    <row r="51" spans="1:10">
      <c r="A51" s="236">
        <v>40207</v>
      </c>
      <c r="B51" s="235">
        <v>8.5766201019287109</v>
      </c>
      <c r="C51" s="235">
        <v>8.1529512405395508</v>
      </c>
      <c r="D51" s="235">
        <v>7.5805158615112305</v>
      </c>
      <c r="E51" s="235">
        <v>7.5354132652282715</v>
      </c>
      <c r="F51" s="235">
        <v>3.29</v>
      </c>
      <c r="G51">
        <v>2.33</v>
      </c>
      <c r="H51">
        <v>3.11</v>
      </c>
      <c r="I51">
        <v>2.87</v>
      </c>
      <c r="J51">
        <v>2.5499999999999998</v>
      </c>
    </row>
    <row r="52" spans="1:10">
      <c r="A52" s="236">
        <v>40235</v>
      </c>
      <c r="B52" s="235">
        <v>9.0885372161865234</v>
      </c>
      <c r="C52" s="235">
        <v>8.6135663986206055</v>
      </c>
      <c r="D52" s="235">
        <v>8.3059825897216797</v>
      </c>
      <c r="E52" s="235">
        <v>8.0398035049438477</v>
      </c>
      <c r="F52" s="235">
        <v>3.19</v>
      </c>
      <c r="G52">
        <v>2.3199999999999998</v>
      </c>
      <c r="H52">
        <v>3.17</v>
      </c>
      <c r="I52">
        <v>2.79</v>
      </c>
      <c r="J52">
        <v>2.5299999999999998</v>
      </c>
    </row>
    <row r="53" spans="1:10">
      <c r="A53" s="236">
        <v>40268</v>
      </c>
      <c r="B53" s="235">
        <v>9.6645374298095703</v>
      </c>
      <c r="C53" s="235">
        <v>9.0427932739257812</v>
      </c>
      <c r="D53" s="235">
        <v>8.4009952545166016</v>
      </c>
      <c r="E53" s="235">
        <v>8.5604972839355469</v>
      </c>
      <c r="F53" s="235">
        <v>3.12</v>
      </c>
      <c r="G53">
        <v>2.42</v>
      </c>
      <c r="H53">
        <v>3.11</v>
      </c>
      <c r="I53">
        <v>2.78</v>
      </c>
      <c r="J53">
        <v>2.63</v>
      </c>
    </row>
    <row r="54" spans="1:10">
      <c r="A54" s="236">
        <v>40298</v>
      </c>
      <c r="B54" s="235">
        <v>10.001960754394531</v>
      </c>
      <c r="C54" s="235">
        <v>9.3981361389160156</v>
      </c>
      <c r="D54" s="235">
        <v>8.8331212997436523</v>
      </c>
      <c r="E54" s="235">
        <v>9.135554313659668</v>
      </c>
      <c r="F54" s="235">
        <v>3.08</v>
      </c>
      <c r="G54">
        <v>2.39</v>
      </c>
      <c r="H54">
        <v>3.11</v>
      </c>
      <c r="I54">
        <v>2.92</v>
      </c>
      <c r="J54">
        <v>2.57</v>
      </c>
    </row>
    <row r="55" spans="1:10">
      <c r="A55" s="236">
        <v>40329</v>
      </c>
      <c r="B55" s="235">
        <v>10.699901580810547</v>
      </c>
      <c r="C55" s="235">
        <v>9.4391889572143555</v>
      </c>
      <c r="D55" s="235">
        <v>9.6934528350830078</v>
      </c>
      <c r="E55" s="235">
        <v>10.375699996948242</v>
      </c>
      <c r="F55" s="235">
        <v>2.75</v>
      </c>
      <c r="G55">
        <v>2.37</v>
      </c>
      <c r="H55">
        <v>3.18</v>
      </c>
      <c r="I55">
        <v>2.77</v>
      </c>
      <c r="J55">
        <v>2.5099999999999998</v>
      </c>
    </row>
    <row r="56" spans="1:10">
      <c r="A56" s="236">
        <v>40359</v>
      </c>
      <c r="B56" s="235">
        <v>10.883855819702148</v>
      </c>
      <c r="C56" s="235">
        <v>9.4977731704711914</v>
      </c>
      <c r="D56" s="235">
        <v>9.9180793762207031</v>
      </c>
      <c r="E56" s="235">
        <v>10.692090034484863</v>
      </c>
      <c r="F56" s="235">
        <v>2.63</v>
      </c>
      <c r="G56">
        <v>2.35</v>
      </c>
      <c r="H56">
        <v>3.11</v>
      </c>
      <c r="I56">
        <v>2.79</v>
      </c>
      <c r="J56">
        <v>2.89</v>
      </c>
    </row>
    <row r="57" spans="1:10">
      <c r="A57" s="236">
        <v>40389</v>
      </c>
      <c r="B57" s="235">
        <v>10.35130786895752</v>
      </c>
      <c r="C57" s="235">
        <v>9.0031547546386719</v>
      </c>
      <c r="D57" s="235">
        <v>9.5151252746582031</v>
      </c>
      <c r="E57" s="235">
        <v>10.266425132751465</v>
      </c>
      <c r="F57" s="235">
        <v>2.65</v>
      </c>
      <c r="G57">
        <v>2.44</v>
      </c>
      <c r="H57">
        <v>3.08</v>
      </c>
      <c r="I57">
        <v>2.96</v>
      </c>
      <c r="J57">
        <v>2.9</v>
      </c>
    </row>
    <row r="58" spans="1:10">
      <c r="A58" s="236">
        <v>40421</v>
      </c>
      <c r="B58" s="235">
        <v>10.445374488830566</v>
      </c>
      <c r="C58" s="235">
        <v>9.0166711807250977</v>
      </c>
      <c r="D58" s="235">
        <v>9.6044158935546875</v>
      </c>
      <c r="E58" s="235">
        <v>10.509037971496582</v>
      </c>
      <c r="F58" s="235">
        <v>2.36</v>
      </c>
      <c r="G58">
        <v>2.57</v>
      </c>
      <c r="H58">
        <v>3.23</v>
      </c>
      <c r="I58">
        <v>2.96</v>
      </c>
      <c r="J58">
        <v>2.94</v>
      </c>
    </row>
    <row r="59" spans="1:10">
      <c r="A59" s="236">
        <v>40451</v>
      </c>
      <c r="B59" s="235">
        <v>10.130706787109375</v>
      </c>
      <c r="C59" s="235">
        <v>8.7265644073486328</v>
      </c>
      <c r="D59" s="235">
        <v>9.4086971282958984</v>
      </c>
      <c r="E59" s="235">
        <v>10.195169448852539</v>
      </c>
      <c r="F59" s="235">
        <v>2.33</v>
      </c>
      <c r="G59">
        <v>2.52</v>
      </c>
      <c r="H59">
        <v>3.11</v>
      </c>
      <c r="I59">
        <v>3.03</v>
      </c>
      <c r="J59">
        <v>2.89</v>
      </c>
    </row>
    <row r="60" spans="1:10">
      <c r="A60" s="236">
        <v>40480</v>
      </c>
      <c r="B60" s="235">
        <v>10.004782676696777</v>
      </c>
      <c r="C60" s="235">
        <v>8.4491662979125977</v>
      </c>
      <c r="D60" s="235">
        <v>9.3345861434936523</v>
      </c>
      <c r="E60" s="235">
        <v>10.134480476379395</v>
      </c>
      <c r="F60" s="235">
        <v>2.37</v>
      </c>
      <c r="G60">
        <v>2.58</v>
      </c>
      <c r="H60">
        <v>3.11</v>
      </c>
      <c r="I60">
        <v>3.03</v>
      </c>
      <c r="J60">
        <v>3.12</v>
      </c>
    </row>
    <row r="61" spans="1:10">
      <c r="A61" s="236">
        <v>40512</v>
      </c>
      <c r="B61" s="235">
        <v>10.176901817321777</v>
      </c>
      <c r="C61" s="235">
        <v>8.576634407043457</v>
      </c>
      <c r="D61" s="235">
        <v>9.4840459823608398</v>
      </c>
      <c r="E61" s="235">
        <v>10.430853843688965</v>
      </c>
      <c r="F61" s="235">
        <v>2.5499999999999998</v>
      </c>
      <c r="G61">
        <v>2.63</v>
      </c>
      <c r="H61">
        <v>3.28</v>
      </c>
      <c r="I61">
        <v>3.17</v>
      </c>
      <c r="J61">
        <v>3.03</v>
      </c>
    </row>
    <row r="62" spans="1:10">
      <c r="A62" s="236">
        <v>40543</v>
      </c>
      <c r="B62" s="235">
        <v>10.145939826965332</v>
      </c>
      <c r="C62" s="235">
        <v>8.5999565124511719</v>
      </c>
      <c r="D62" s="235">
        <v>9.5244989395141602</v>
      </c>
      <c r="E62" s="235">
        <v>10.508259773254395</v>
      </c>
      <c r="F62" s="235">
        <v>2.9</v>
      </c>
      <c r="G62">
        <v>2.63</v>
      </c>
      <c r="H62">
        <v>3.35</v>
      </c>
      <c r="I62">
        <v>3.18</v>
      </c>
      <c r="J62">
        <v>3.11</v>
      </c>
    </row>
    <row r="63" spans="1:10">
      <c r="A63" s="236">
        <v>40574</v>
      </c>
      <c r="B63" s="235">
        <v>10.19367504119873</v>
      </c>
      <c r="C63" s="235">
        <v>8.5673885345458984</v>
      </c>
      <c r="D63" s="235">
        <v>9.5923624038696289</v>
      </c>
      <c r="E63" s="235">
        <v>10.423124313354492</v>
      </c>
      <c r="F63" s="235">
        <v>3.04</v>
      </c>
      <c r="G63">
        <v>2.68</v>
      </c>
      <c r="H63">
        <v>3.2</v>
      </c>
      <c r="I63">
        <v>3.16</v>
      </c>
      <c r="J63">
        <v>3.26</v>
      </c>
    </row>
    <row r="64" spans="1:10">
      <c r="A64" s="236">
        <v>40602</v>
      </c>
      <c r="B64" s="235">
        <v>9.9413547515869141</v>
      </c>
      <c r="C64" s="235">
        <v>8.3774833679199219</v>
      </c>
      <c r="D64" s="235">
        <v>9.4263820648193359</v>
      </c>
      <c r="E64" s="235">
        <v>10.093093872070312</v>
      </c>
      <c r="F64" s="235">
        <v>3.22</v>
      </c>
      <c r="G64">
        <v>2.78</v>
      </c>
      <c r="H64">
        <v>3.39</v>
      </c>
      <c r="I64">
        <v>3.25</v>
      </c>
      <c r="J64">
        <v>3.49</v>
      </c>
    </row>
    <row r="65" spans="1:10">
      <c r="A65" s="236">
        <v>40633</v>
      </c>
      <c r="B65" s="235">
        <v>10.19394588470459</v>
      </c>
      <c r="C65" s="235">
        <v>8.7773199081420898</v>
      </c>
      <c r="D65" s="235">
        <v>9.5772056579589844</v>
      </c>
      <c r="E65" s="235">
        <v>10.078523635864258</v>
      </c>
      <c r="F65" s="235">
        <v>3.24</v>
      </c>
      <c r="G65">
        <v>2.87</v>
      </c>
      <c r="H65">
        <v>3.4</v>
      </c>
      <c r="I65">
        <v>3.29</v>
      </c>
      <c r="J65">
        <v>3.5</v>
      </c>
    </row>
    <row r="66" spans="1:10">
      <c r="A66" s="236">
        <v>40662</v>
      </c>
      <c r="B66" s="235">
        <v>10.258509635925293</v>
      </c>
      <c r="C66" s="235">
        <v>8.8837594985961914</v>
      </c>
      <c r="D66" s="235">
        <v>9.6246500015258789</v>
      </c>
      <c r="E66" s="235">
        <v>9.9622364044189453</v>
      </c>
      <c r="F66" s="235">
        <v>3.35</v>
      </c>
      <c r="G66">
        <v>2.98</v>
      </c>
      <c r="H66">
        <v>3.54</v>
      </c>
      <c r="I66">
        <v>3.41</v>
      </c>
      <c r="J66">
        <v>3.71</v>
      </c>
    </row>
    <row r="67" spans="1:10">
      <c r="A67" s="236">
        <v>40694</v>
      </c>
      <c r="B67" s="235">
        <v>10.838892936706543</v>
      </c>
      <c r="C67" s="235">
        <v>9.6531581878662109</v>
      </c>
      <c r="D67" s="235">
        <v>9.7986831665039062</v>
      </c>
      <c r="E67" s="235">
        <v>9.800262451171875</v>
      </c>
      <c r="F67" s="235">
        <v>3.08</v>
      </c>
      <c r="G67">
        <v>3.08</v>
      </c>
      <c r="H67">
        <v>3.56</v>
      </c>
      <c r="I67">
        <v>3.42</v>
      </c>
      <c r="J67">
        <v>3.61</v>
      </c>
    </row>
    <row r="68" spans="1:10">
      <c r="A68" s="236">
        <v>40724</v>
      </c>
      <c r="B68" s="235">
        <v>10.913032531738281</v>
      </c>
      <c r="C68" s="235">
        <v>9.8343324661254883</v>
      </c>
      <c r="D68" s="235">
        <v>9.8747444152832031</v>
      </c>
      <c r="E68" s="235">
        <v>9.8830385208129883</v>
      </c>
      <c r="F68" s="235">
        <v>2.98</v>
      </c>
      <c r="G68">
        <v>3.04</v>
      </c>
      <c r="H68">
        <v>3.69</v>
      </c>
      <c r="I68">
        <v>3.59</v>
      </c>
      <c r="J68">
        <v>3.57</v>
      </c>
    </row>
    <row r="69" spans="1:10">
      <c r="A69" s="236">
        <v>40753</v>
      </c>
      <c r="B69" s="235">
        <v>12.064123153686523</v>
      </c>
      <c r="C69" s="235">
        <v>10.80420970916748</v>
      </c>
      <c r="D69" s="235">
        <v>11.009392738342285</v>
      </c>
      <c r="E69" s="235">
        <v>11.094889640808105</v>
      </c>
      <c r="F69" s="235">
        <v>2.79</v>
      </c>
      <c r="G69">
        <v>3.19</v>
      </c>
      <c r="H69">
        <v>3.63</v>
      </c>
      <c r="I69">
        <v>3.69</v>
      </c>
      <c r="J69">
        <v>3.8</v>
      </c>
    </row>
    <row r="70" spans="1:10">
      <c r="A70" s="236">
        <v>40786</v>
      </c>
      <c r="B70" s="235">
        <v>12.852949142456055</v>
      </c>
      <c r="C70" s="235">
        <v>11.636714935302734</v>
      </c>
      <c r="D70" s="235">
        <v>11.517715454101563</v>
      </c>
      <c r="E70" s="235">
        <v>11.410440444946289</v>
      </c>
      <c r="F70" s="235">
        <v>2.25</v>
      </c>
      <c r="G70">
        <v>3.16</v>
      </c>
      <c r="H70">
        <v>3.65</v>
      </c>
      <c r="I70">
        <v>3.82</v>
      </c>
      <c r="J70">
        <v>3.85</v>
      </c>
    </row>
    <row r="71" spans="1:10">
      <c r="A71" s="236">
        <v>40816</v>
      </c>
      <c r="B71" s="235">
        <v>13.297418594360352</v>
      </c>
      <c r="C71" s="235">
        <v>12.088484764099121</v>
      </c>
      <c r="D71" s="235">
        <v>12.19559383392334</v>
      </c>
      <c r="E71" s="235">
        <v>11.822867393493652</v>
      </c>
      <c r="F71" s="235">
        <v>1.87</v>
      </c>
      <c r="G71">
        <v>3.17</v>
      </c>
      <c r="H71">
        <v>3.62</v>
      </c>
      <c r="I71">
        <v>3.84</v>
      </c>
      <c r="J71">
        <v>3.88</v>
      </c>
    </row>
    <row r="72" spans="1:10">
      <c r="A72" s="236">
        <v>40847</v>
      </c>
      <c r="B72" s="235">
        <v>13.194553375244141</v>
      </c>
      <c r="C72" s="235">
        <v>11.939786911010742</v>
      </c>
      <c r="D72" s="235">
        <v>12.114891052246094</v>
      </c>
      <c r="E72" s="235">
        <v>11.585000038146973</v>
      </c>
      <c r="F72" s="235">
        <v>2.04</v>
      </c>
      <c r="G72">
        <v>3.18</v>
      </c>
      <c r="H72">
        <v>3.69</v>
      </c>
      <c r="I72">
        <v>4.13</v>
      </c>
      <c r="J72">
        <v>3.95</v>
      </c>
    </row>
    <row r="73" spans="1:10">
      <c r="A73" s="236">
        <v>40877</v>
      </c>
      <c r="B73" s="235">
        <v>13.489734649658203</v>
      </c>
      <c r="C73" s="235">
        <v>12.087772369384766</v>
      </c>
      <c r="D73" s="235">
        <v>12.14463996887207</v>
      </c>
      <c r="E73" s="235">
        <v>11.691408157348633</v>
      </c>
      <c r="F73" s="235">
        <v>1.93</v>
      </c>
      <c r="G73">
        <v>3.15</v>
      </c>
      <c r="H73">
        <v>3.52</v>
      </c>
      <c r="I73">
        <v>4.24</v>
      </c>
      <c r="J73">
        <v>3.84</v>
      </c>
    </row>
    <row r="74" spans="1:10">
      <c r="A74" s="236">
        <v>40907</v>
      </c>
      <c r="B74" s="235">
        <v>13.519304275512695</v>
      </c>
      <c r="C74" s="235">
        <v>12.095233917236328</v>
      </c>
      <c r="D74" s="235">
        <v>12.150989532470703</v>
      </c>
      <c r="E74" s="235">
        <v>11.701540946960449</v>
      </c>
      <c r="F74" s="235">
        <v>1.98</v>
      </c>
      <c r="G74">
        <v>3.2</v>
      </c>
      <c r="H74">
        <v>3.5</v>
      </c>
      <c r="I74">
        <v>4.51</v>
      </c>
      <c r="J74">
        <v>3.9</v>
      </c>
    </row>
    <row r="75" spans="1:10">
      <c r="A75" s="236">
        <v>40939</v>
      </c>
      <c r="B75" s="235">
        <v>12.71456241607666</v>
      </c>
      <c r="C75" s="235">
        <v>11.34613037109375</v>
      </c>
      <c r="D75" s="235">
        <v>11.408833503723145</v>
      </c>
      <c r="E75" s="235">
        <v>11.033834457397461</v>
      </c>
      <c r="F75" s="235">
        <v>1.86</v>
      </c>
      <c r="G75">
        <v>3.12</v>
      </c>
      <c r="H75">
        <v>3.3</v>
      </c>
      <c r="I75">
        <v>4.46</v>
      </c>
      <c r="J75">
        <v>3.69</v>
      </c>
    </row>
    <row r="76" spans="1:10">
      <c r="A76" s="236">
        <v>40968</v>
      </c>
      <c r="B76" s="235">
        <v>12.437601089477539</v>
      </c>
      <c r="C76" s="235">
        <v>11.106945991516113</v>
      </c>
      <c r="D76" s="235">
        <v>11.12490177154541</v>
      </c>
      <c r="E76" s="235">
        <v>10.732609748840332</v>
      </c>
      <c r="F76" s="235">
        <v>1.9</v>
      </c>
      <c r="G76">
        <v>3.04</v>
      </c>
      <c r="H76">
        <v>3.26</v>
      </c>
      <c r="I76">
        <v>4.28</v>
      </c>
      <c r="J76">
        <v>3.77</v>
      </c>
    </row>
    <row r="77" spans="1:10">
      <c r="A77" s="236">
        <v>40998</v>
      </c>
      <c r="B77" s="235">
        <v>12.479131698608398</v>
      </c>
      <c r="C77" s="235">
        <v>11.050890922546387</v>
      </c>
      <c r="D77" s="235">
        <v>11.270022392272949</v>
      </c>
      <c r="E77" s="235">
        <v>10.808218955993652</v>
      </c>
      <c r="F77" s="235">
        <v>1.88</v>
      </c>
      <c r="G77">
        <v>2.88</v>
      </c>
      <c r="H77">
        <v>3.15</v>
      </c>
      <c r="I77">
        <v>4.1500000000000004</v>
      </c>
      <c r="J77">
        <v>3.63</v>
      </c>
    </row>
    <row r="78" spans="1:10">
      <c r="A78" s="236">
        <v>41029</v>
      </c>
      <c r="B78" s="235">
        <v>12.761216163635254</v>
      </c>
      <c r="C78" s="235">
        <v>11.310893058776855</v>
      </c>
      <c r="D78" s="235">
        <v>11.563960075378418</v>
      </c>
      <c r="E78" s="235">
        <v>11.091842651367188</v>
      </c>
      <c r="F78" s="235">
        <v>1.67</v>
      </c>
      <c r="G78">
        <v>2.83</v>
      </c>
      <c r="H78">
        <v>3.06</v>
      </c>
      <c r="I78">
        <v>4.18</v>
      </c>
      <c r="J78">
        <v>3.84</v>
      </c>
    </row>
    <row r="79" spans="1:10">
      <c r="A79" s="236">
        <v>41060</v>
      </c>
      <c r="B79" s="235">
        <v>13.110610008239746</v>
      </c>
      <c r="C79" s="235">
        <v>11.514350891113281</v>
      </c>
      <c r="D79" s="235">
        <v>12.010295867919922</v>
      </c>
      <c r="E79" s="235">
        <v>11.430455207824707</v>
      </c>
      <c r="F79" s="235">
        <v>1.39</v>
      </c>
      <c r="G79">
        <v>2.68</v>
      </c>
      <c r="H79">
        <v>3.04</v>
      </c>
      <c r="I79">
        <v>4.22</v>
      </c>
      <c r="J79">
        <v>3.91</v>
      </c>
    </row>
    <row r="80" spans="1:10">
      <c r="A80" s="236">
        <v>41089</v>
      </c>
      <c r="B80" s="235">
        <v>12.589095115661621</v>
      </c>
      <c r="C80" s="235">
        <v>11.172616004943848</v>
      </c>
      <c r="D80" s="235">
        <v>11.614229202270508</v>
      </c>
      <c r="E80" s="235">
        <v>10.944018363952637</v>
      </c>
      <c r="F80" s="235">
        <v>1.43</v>
      </c>
      <c r="G80">
        <v>2.68</v>
      </c>
      <c r="H80">
        <v>3.06</v>
      </c>
      <c r="I80">
        <v>4.04</v>
      </c>
      <c r="J80">
        <v>3.7</v>
      </c>
    </row>
    <row r="81" spans="1:10">
      <c r="A81" s="236">
        <v>41121</v>
      </c>
      <c r="B81" s="235">
        <v>12.079875946044922</v>
      </c>
      <c r="C81" s="235">
        <v>10.738115310668945</v>
      </c>
      <c r="D81" s="235">
        <v>11.194583892822266</v>
      </c>
      <c r="E81" s="235">
        <v>10.511805534362793</v>
      </c>
      <c r="F81" s="235">
        <v>1.31</v>
      </c>
      <c r="G81">
        <v>2.58</v>
      </c>
      <c r="H81">
        <v>2.91</v>
      </c>
      <c r="I81">
        <v>4.1100000000000003</v>
      </c>
      <c r="J81">
        <v>3.56</v>
      </c>
    </row>
    <row r="82" spans="1:10">
      <c r="A82" s="236">
        <v>41152</v>
      </c>
      <c r="B82" s="235">
        <v>12.051441192626953</v>
      </c>
      <c r="C82" s="235">
        <v>10.616843223571777</v>
      </c>
      <c r="D82" s="235">
        <v>11.48021125793457</v>
      </c>
      <c r="E82" s="235">
        <v>10.910406112670898</v>
      </c>
      <c r="F82" s="235">
        <v>1.42</v>
      </c>
      <c r="G82">
        <v>2.4</v>
      </c>
      <c r="H82">
        <v>2.78</v>
      </c>
      <c r="I82">
        <v>3.91</v>
      </c>
      <c r="J82">
        <v>3.45</v>
      </c>
    </row>
    <row r="83" spans="1:10">
      <c r="A83" s="236">
        <v>41180</v>
      </c>
      <c r="B83" s="235">
        <v>12.138854026794434</v>
      </c>
      <c r="C83" s="235">
        <v>10.24928092956543</v>
      </c>
      <c r="D83" s="235">
        <v>11.535954475402832</v>
      </c>
      <c r="E83" s="235">
        <v>11.112945556640625</v>
      </c>
      <c r="F83" s="235">
        <v>1.52</v>
      </c>
      <c r="G83">
        <v>2.34</v>
      </c>
      <c r="H83">
        <v>2.8</v>
      </c>
      <c r="I83">
        <v>3.95</v>
      </c>
      <c r="J83">
        <v>3.33</v>
      </c>
    </row>
    <row r="84" spans="1:10">
      <c r="A84" s="236">
        <v>41213</v>
      </c>
      <c r="B84" s="235">
        <v>11.901702880859375</v>
      </c>
      <c r="C84" s="235">
        <v>9.9343156814575195</v>
      </c>
      <c r="D84" s="235">
        <v>11.444490432739258</v>
      </c>
      <c r="E84" s="235">
        <v>11.222891807556152</v>
      </c>
      <c r="F84" s="235">
        <v>1.52</v>
      </c>
      <c r="G84">
        <v>2.23</v>
      </c>
      <c r="H84">
        <v>2.66</v>
      </c>
      <c r="I84">
        <v>4.09</v>
      </c>
      <c r="J84">
        <v>3.39</v>
      </c>
    </row>
    <row r="85" spans="1:10">
      <c r="A85" s="236">
        <v>41243</v>
      </c>
      <c r="B85" s="235">
        <v>11.918225288391113</v>
      </c>
      <c r="C85" s="235">
        <v>9.604771614074707</v>
      </c>
      <c r="D85" s="235">
        <v>11.459497451782227</v>
      </c>
      <c r="E85" s="235">
        <v>11.281703948974609</v>
      </c>
      <c r="F85" s="235">
        <v>1.39</v>
      </c>
      <c r="G85">
        <v>2.25</v>
      </c>
      <c r="H85">
        <v>2.67</v>
      </c>
      <c r="I85">
        <v>4.08</v>
      </c>
      <c r="J85">
        <v>3.42</v>
      </c>
    </row>
    <row r="86" spans="1:10">
      <c r="A86" s="236">
        <v>41274</v>
      </c>
      <c r="B86" s="235">
        <v>11.576552391052246</v>
      </c>
      <c r="C86" s="235">
        <v>9.2275304794311523</v>
      </c>
      <c r="D86" s="235">
        <v>11.170493125915527</v>
      </c>
      <c r="E86" s="235">
        <v>11.134886741638184</v>
      </c>
      <c r="F86" s="235">
        <v>1.36</v>
      </c>
      <c r="G86">
        <v>2.2400000000000002</v>
      </c>
      <c r="H86">
        <v>2.61</v>
      </c>
      <c r="I86">
        <v>4.0999999999999996</v>
      </c>
      <c r="J86">
        <v>3.4</v>
      </c>
    </row>
    <row r="87" spans="1:10">
      <c r="A87" s="236">
        <v>41305</v>
      </c>
      <c r="B87" s="235">
        <v>11.156387329101563</v>
      </c>
      <c r="C87" s="235">
        <v>9.1008663177490234</v>
      </c>
      <c r="D87" s="235">
        <v>11.042549133300781</v>
      </c>
      <c r="E87" s="235">
        <v>10.957003593444824</v>
      </c>
      <c r="F87" s="235">
        <v>1.53</v>
      </c>
      <c r="G87">
        <v>2.1800000000000002</v>
      </c>
      <c r="H87">
        <v>2.6</v>
      </c>
      <c r="I87">
        <v>4.13</v>
      </c>
      <c r="J87">
        <v>3.5</v>
      </c>
    </row>
    <row r="88" spans="1:10">
      <c r="A88" s="236">
        <v>41333</v>
      </c>
      <c r="B88" s="235">
        <v>11.372516632080078</v>
      </c>
      <c r="C88" s="235">
        <v>9.1091413497924805</v>
      </c>
      <c r="D88" s="235">
        <v>11.438623428344727</v>
      </c>
      <c r="E88" s="235">
        <v>11.22901439666748</v>
      </c>
      <c r="F88" s="235">
        <v>1.6</v>
      </c>
      <c r="G88">
        <v>2.21</v>
      </c>
      <c r="H88">
        <v>2.57</v>
      </c>
      <c r="I88">
        <v>4.0199999999999996</v>
      </c>
      <c r="J88">
        <v>3.55</v>
      </c>
    </row>
    <row r="89" spans="1:10">
      <c r="A89" s="236">
        <v>41362</v>
      </c>
      <c r="B89" s="235">
        <v>11.387619018554688</v>
      </c>
      <c r="C89" s="235">
        <v>9.0268983840942383</v>
      </c>
      <c r="D89" s="235">
        <v>11.793538093566895</v>
      </c>
      <c r="E89" s="235">
        <v>11.50739574432373</v>
      </c>
      <c r="F89" s="235">
        <v>1.41</v>
      </c>
      <c r="G89">
        <v>2.21</v>
      </c>
      <c r="H89">
        <v>2.62</v>
      </c>
      <c r="I89">
        <v>4</v>
      </c>
      <c r="J89">
        <v>3.49</v>
      </c>
    </row>
    <row r="90" spans="1:10">
      <c r="A90" s="236">
        <v>41394</v>
      </c>
      <c r="B90" s="235">
        <v>11.506636619567871</v>
      </c>
      <c r="C90" s="235">
        <v>9.0806112289428711</v>
      </c>
      <c r="D90" s="235">
        <v>11.711629867553711</v>
      </c>
      <c r="E90" s="235">
        <v>11.511137962341309</v>
      </c>
      <c r="F90" s="235">
        <v>1.25</v>
      </c>
      <c r="G90">
        <v>2.1800000000000002</v>
      </c>
      <c r="H90">
        <v>2.59</v>
      </c>
      <c r="I90">
        <v>4.0599999999999996</v>
      </c>
      <c r="J90">
        <v>3.72</v>
      </c>
    </row>
    <row r="91" spans="1:10">
      <c r="A91" s="236">
        <v>41425</v>
      </c>
      <c r="B91" s="235">
        <v>11.370718002319336</v>
      </c>
      <c r="C91" s="235">
        <v>8.9210319519042969</v>
      </c>
      <c r="D91" s="235">
        <v>11.581408500671387</v>
      </c>
      <c r="E91" s="235">
        <v>11.394918441772461</v>
      </c>
      <c r="F91" s="235">
        <v>1.36</v>
      </c>
      <c r="G91">
        <v>2.1800000000000002</v>
      </c>
      <c r="H91">
        <v>2.52</v>
      </c>
      <c r="I91">
        <v>3.98</v>
      </c>
      <c r="J91">
        <v>3.81</v>
      </c>
    </row>
    <row r="92" spans="1:10">
      <c r="A92" s="236">
        <v>41453</v>
      </c>
      <c r="B92" s="235">
        <v>11.34520149230957</v>
      </c>
      <c r="C92" s="235">
        <v>9.0915546417236328</v>
      </c>
      <c r="D92" s="235">
        <v>11.103898048400879</v>
      </c>
      <c r="E92" s="235">
        <v>11.406076431274414</v>
      </c>
      <c r="F92" s="235">
        <v>1.62</v>
      </c>
      <c r="G92">
        <v>2.15</v>
      </c>
      <c r="H92">
        <v>2.57</v>
      </c>
      <c r="I92">
        <v>3.87</v>
      </c>
      <c r="J92">
        <v>3.39</v>
      </c>
    </row>
    <row r="93" spans="1:10">
      <c r="A93" s="236">
        <v>41486</v>
      </c>
      <c r="B93" s="235">
        <v>10.98021411895752</v>
      </c>
      <c r="C93" s="235">
        <v>8.7974643707275391</v>
      </c>
      <c r="D93" s="235">
        <v>10.652786254882813</v>
      </c>
      <c r="E93" s="235">
        <v>10.891277313232422</v>
      </c>
      <c r="F93" s="235">
        <v>1.62</v>
      </c>
      <c r="G93">
        <v>2.15</v>
      </c>
      <c r="H93">
        <v>2.54</v>
      </c>
      <c r="I93">
        <v>4.01</v>
      </c>
      <c r="J93">
        <v>3.68</v>
      </c>
    </row>
    <row r="94" spans="1:10">
      <c r="A94" s="236">
        <v>41516</v>
      </c>
      <c r="B94" s="235">
        <v>10.640548706054688</v>
      </c>
      <c r="C94" s="235">
        <v>8.753392219543457</v>
      </c>
      <c r="D94" s="235">
        <v>10.182868957519531</v>
      </c>
      <c r="E94" s="235">
        <v>10.415717124938965</v>
      </c>
      <c r="F94" s="235">
        <v>1.8</v>
      </c>
      <c r="G94">
        <v>2.12</v>
      </c>
      <c r="H94">
        <v>2.5</v>
      </c>
      <c r="I94">
        <v>3.96</v>
      </c>
      <c r="J94">
        <v>3.57</v>
      </c>
    </row>
    <row r="95" spans="1:10">
      <c r="A95" s="236">
        <v>41547</v>
      </c>
      <c r="B95" s="235">
        <v>10.108466148376465</v>
      </c>
      <c r="C95" s="235">
        <v>8.6506824493408203</v>
      </c>
      <c r="D95" s="235">
        <v>9.6046485900878906</v>
      </c>
      <c r="E95" s="235">
        <v>9.7338991165161133</v>
      </c>
      <c r="F95" s="235">
        <v>1.92</v>
      </c>
      <c r="G95">
        <v>2.15</v>
      </c>
      <c r="H95">
        <v>2.62</v>
      </c>
      <c r="I95">
        <v>4.0599999999999996</v>
      </c>
      <c r="J95">
        <v>3.25</v>
      </c>
    </row>
    <row r="96" spans="1:10">
      <c r="A96" s="236">
        <v>41578</v>
      </c>
      <c r="B96" s="235">
        <v>9.6156635284423828</v>
      </c>
      <c r="C96" s="235">
        <v>8.2761554718017578</v>
      </c>
      <c r="D96" s="235">
        <v>9.0020036697387695</v>
      </c>
      <c r="E96" s="235">
        <v>9.2212028503417969</v>
      </c>
      <c r="F96" s="235">
        <v>1.81</v>
      </c>
      <c r="G96">
        <v>2.1800000000000002</v>
      </c>
      <c r="H96">
        <v>2.58</v>
      </c>
      <c r="I96">
        <v>4.0199999999999996</v>
      </c>
      <c r="J96">
        <v>3.8</v>
      </c>
    </row>
    <row r="97" spans="1:10">
      <c r="A97" s="236">
        <v>41607</v>
      </c>
      <c r="B97" s="235">
        <v>9.3944721221923828</v>
      </c>
      <c r="C97" s="235">
        <v>8.0767698287963867</v>
      </c>
      <c r="D97" s="235">
        <v>8.8238935470581055</v>
      </c>
      <c r="E97" s="235">
        <v>9.1981878280639648</v>
      </c>
      <c r="F97" s="235">
        <v>1.72</v>
      </c>
      <c r="G97">
        <v>2.2200000000000002</v>
      </c>
      <c r="H97">
        <v>2.5299999999999998</v>
      </c>
      <c r="I97">
        <v>3.93</v>
      </c>
      <c r="J97">
        <v>3.87</v>
      </c>
    </row>
    <row r="98" spans="1:10">
      <c r="A98" s="236">
        <v>41639</v>
      </c>
      <c r="B98" s="235">
        <v>9.3358192443847656</v>
      </c>
      <c r="C98" s="235">
        <v>8.0910158157348633</v>
      </c>
      <c r="D98" s="235">
        <v>8.9741296768188477</v>
      </c>
      <c r="E98" s="235">
        <v>9.0936870574951172</v>
      </c>
      <c r="F98" s="235">
        <v>1.85</v>
      </c>
      <c r="G98">
        <v>2.2400000000000002</v>
      </c>
      <c r="H98">
        <v>2.6</v>
      </c>
      <c r="I98">
        <v>3.94</v>
      </c>
      <c r="J98">
        <v>3.35</v>
      </c>
    </row>
    <row r="99" spans="1:10">
      <c r="A99" s="236">
        <v>41670</v>
      </c>
      <c r="B99" s="235">
        <v>9.628570556640625</v>
      </c>
      <c r="C99" s="235">
        <v>8.4480829238891602</v>
      </c>
      <c r="D99" s="235">
        <v>8.8959007263183594</v>
      </c>
      <c r="E99" s="235">
        <v>9.3380136489868164</v>
      </c>
      <c r="F99" s="235">
        <v>1.79</v>
      </c>
      <c r="G99">
        <v>2.23</v>
      </c>
      <c r="H99">
        <v>2.6</v>
      </c>
      <c r="I99">
        <v>3.93</v>
      </c>
      <c r="J99">
        <v>3.58</v>
      </c>
    </row>
    <row r="100" spans="1:10">
      <c r="A100" s="236">
        <v>41698</v>
      </c>
      <c r="B100" s="235">
        <v>9.3531484603881836</v>
      </c>
      <c r="C100" s="235">
        <v>8.4529695510864258</v>
      </c>
      <c r="D100" s="235">
        <v>8.4882469177246094</v>
      </c>
      <c r="E100" s="235">
        <v>9.0061750411987305</v>
      </c>
      <c r="F100" s="235">
        <v>1.65</v>
      </c>
      <c r="G100">
        <v>2.2000000000000002</v>
      </c>
      <c r="H100">
        <v>2.58</v>
      </c>
      <c r="I100">
        <v>3.96</v>
      </c>
      <c r="J100">
        <v>3.6</v>
      </c>
    </row>
    <row r="101" spans="1:10">
      <c r="A101" s="236">
        <v>41729</v>
      </c>
      <c r="B101" s="235">
        <v>9.2789516448974609</v>
      </c>
      <c r="C101" s="235">
        <v>8.7808094024658203</v>
      </c>
      <c r="D101" s="235">
        <v>8.6238546371459961</v>
      </c>
      <c r="E101" s="235">
        <v>9.048029899597168</v>
      </c>
      <c r="F101" s="235">
        <v>1.59</v>
      </c>
      <c r="G101">
        <v>2.23</v>
      </c>
      <c r="H101">
        <v>2.73</v>
      </c>
      <c r="I101">
        <v>3.91</v>
      </c>
      <c r="J101">
        <v>3.56</v>
      </c>
    </row>
    <row r="102" spans="1:10">
      <c r="A102" s="236">
        <v>41759</v>
      </c>
      <c r="B102" s="235">
        <v>9.0356769561767578</v>
      </c>
      <c r="C102" s="235">
        <v>8.8815584182739258</v>
      </c>
      <c r="D102" s="235">
        <v>8.8179035186767578</v>
      </c>
      <c r="E102" s="235">
        <v>8.8732318878173828</v>
      </c>
      <c r="F102" s="235">
        <v>1.53</v>
      </c>
      <c r="G102">
        <v>2.2000000000000002</v>
      </c>
      <c r="H102">
        <v>2.61</v>
      </c>
      <c r="I102">
        <v>3.83</v>
      </c>
      <c r="J102">
        <v>3.65</v>
      </c>
    </row>
    <row r="103" spans="1:10">
      <c r="A103" s="236">
        <v>41789</v>
      </c>
      <c r="B103" s="235">
        <v>9.6549005508422852</v>
      </c>
      <c r="C103" s="235">
        <v>9.605433464050293</v>
      </c>
      <c r="D103" s="235">
        <v>9.3304243087768555</v>
      </c>
      <c r="E103" s="235">
        <v>9.5891542434692383</v>
      </c>
      <c r="F103" s="235">
        <v>1.4</v>
      </c>
      <c r="G103">
        <v>2.16</v>
      </c>
      <c r="H103">
        <v>2.61</v>
      </c>
      <c r="I103">
        <v>3.77</v>
      </c>
      <c r="J103">
        <v>3.51</v>
      </c>
    </row>
    <row r="104" spans="1:10">
      <c r="A104" s="236">
        <v>41820</v>
      </c>
      <c r="B104" s="235">
        <v>10.019246101379395</v>
      </c>
      <c r="C104" s="235">
        <v>9.9866342544555664</v>
      </c>
      <c r="D104" s="235">
        <v>9.9837274551391602</v>
      </c>
      <c r="E104" s="235">
        <v>10.175551414489746</v>
      </c>
      <c r="F104" s="235">
        <v>1.35</v>
      </c>
      <c r="G104">
        <v>2.21</v>
      </c>
      <c r="H104">
        <v>2.54</v>
      </c>
      <c r="I104">
        <v>3.61</v>
      </c>
      <c r="J104">
        <v>3.37</v>
      </c>
    </row>
    <row r="105" spans="1:10">
      <c r="A105" s="236">
        <v>41851</v>
      </c>
      <c r="B105" s="235">
        <v>9.7235736846923828</v>
      </c>
      <c r="C105" s="235">
        <v>9.7694873809814453</v>
      </c>
      <c r="D105" s="235">
        <v>9.8224992752075195</v>
      </c>
      <c r="E105" s="235">
        <v>9.8935165405273437</v>
      </c>
      <c r="F105" s="235">
        <v>1.2</v>
      </c>
      <c r="G105">
        <v>2.11</v>
      </c>
      <c r="H105">
        <v>2.44</v>
      </c>
      <c r="I105">
        <v>3.58</v>
      </c>
      <c r="J105">
        <v>3.45</v>
      </c>
    </row>
    <row r="106" spans="1:10">
      <c r="A106" s="236">
        <v>41880</v>
      </c>
      <c r="B106" s="235">
        <v>10.038654327392578</v>
      </c>
      <c r="C106" s="235">
        <v>10.119227409362793</v>
      </c>
      <c r="D106" s="235">
        <v>10.122417449951172</v>
      </c>
      <c r="E106" s="235">
        <v>9.9261951446533203</v>
      </c>
      <c r="F106" s="235">
        <v>1.02</v>
      </c>
      <c r="G106">
        <v>2.1</v>
      </c>
      <c r="H106">
        <v>2.35</v>
      </c>
      <c r="I106">
        <v>3.45</v>
      </c>
      <c r="J106">
        <v>3.41</v>
      </c>
    </row>
    <row r="107" spans="1:10">
      <c r="A107" s="236">
        <v>41912</v>
      </c>
      <c r="B107" s="235">
        <v>10.381352424621582</v>
      </c>
      <c r="C107" s="235">
        <v>10.369576454162598</v>
      </c>
      <c r="D107" s="235">
        <v>10.613359451293945</v>
      </c>
      <c r="E107" s="235">
        <v>10.324209213256836</v>
      </c>
      <c r="F107" s="235">
        <v>0.97</v>
      </c>
      <c r="G107">
        <v>2</v>
      </c>
      <c r="H107">
        <v>2.39</v>
      </c>
      <c r="I107">
        <v>3.39</v>
      </c>
      <c r="J107">
        <v>3.3</v>
      </c>
    </row>
    <row r="108" spans="1:10">
      <c r="A108" s="236">
        <v>41943</v>
      </c>
      <c r="B108" s="235">
        <v>9.4925041198730469</v>
      </c>
      <c r="C108" s="235">
        <v>9.3914279937744141</v>
      </c>
      <c r="D108" s="235">
        <v>9.9374828338623047</v>
      </c>
      <c r="E108" s="235">
        <v>9.8283605575561523</v>
      </c>
      <c r="F108" s="235">
        <v>0.83</v>
      </c>
      <c r="G108">
        <v>2</v>
      </c>
      <c r="H108">
        <v>2.2999999999999998</v>
      </c>
      <c r="I108">
        <v>3.2</v>
      </c>
      <c r="J108">
        <v>3.24</v>
      </c>
    </row>
    <row r="109" spans="1:10">
      <c r="A109" s="236">
        <v>41971</v>
      </c>
      <c r="B109" s="235">
        <v>9.5414752960205078</v>
      </c>
      <c r="C109" s="235">
        <v>9.5778818130493164</v>
      </c>
      <c r="D109" s="235">
        <v>10.073551177978516</v>
      </c>
      <c r="E109" s="235">
        <v>9.901301383972168</v>
      </c>
      <c r="F109" s="235">
        <v>0.8</v>
      </c>
      <c r="G109">
        <v>1.96</v>
      </c>
      <c r="H109">
        <v>2.29</v>
      </c>
      <c r="I109">
        <v>3.07</v>
      </c>
      <c r="J109">
        <v>3</v>
      </c>
    </row>
    <row r="110" spans="1:10">
      <c r="A110" s="236">
        <v>42004</v>
      </c>
      <c r="B110" s="235">
        <v>9.4751815795898437</v>
      </c>
      <c r="C110" s="235">
        <v>9.1754083633422852</v>
      </c>
      <c r="D110" s="235">
        <v>9.7316570281982422</v>
      </c>
      <c r="E110" s="235">
        <v>9.8712472915649414</v>
      </c>
      <c r="F110" s="235">
        <v>0.64</v>
      </c>
      <c r="G110">
        <v>1.92</v>
      </c>
      <c r="H110">
        <v>2.2799999999999998</v>
      </c>
      <c r="I110">
        <v>3.07</v>
      </c>
      <c r="J110">
        <v>2.69</v>
      </c>
    </row>
    <row r="111" spans="1:10">
      <c r="A111" s="236">
        <v>42034</v>
      </c>
      <c r="B111" s="235">
        <v>9.5695505142211914</v>
      </c>
      <c r="C111" s="235">
        <v>9.0030031204223633</v>
      </c>
      <c r="D111" s="235">
        <v>10.19336986541748</v>
      </c>
      <c r="E111" s="235">
        <v>9.6882286071777344</v>
      </c>
      <c r="F111" s="235">
        <v>0.42</v>
      </c>
      <c r="G111">
        <v>1.79</v>
      </c>
      <c r="H111">
        <v>2.12</v>
      </c>
      <c r="I111">
        <v>3.04</v>
      </c>
      <c r="J111">
        <v>3.06</v>
      </c>
    </row>
    <row r="112" spans="1:10">
      <c r="A112" s="236">
        <v>42062</v>
      </c>
      <c r="B112" s="235">
        <v>9.5010194778442383</v>
      </c>
      <c r="C112" s="235">
        <v>8.8460779190063477</v>
      </c>
      <c r="D112" s="235">
        <v>10.135580062866211</v>
      </c>
      <c r="E112" s="235">
        <v>9.6176137924194336</v>
      </c>
      <c r="F112" s="235">
        <v>0.35</v>
      </c>
      <c r="G112">
        <v>1.79</v>
      </c>
      <c r="H112">
        <v>2.06</v>
      </c>
      <c r="I112">
        <v>3.03</v>
      </c>
      <c r="J112">
        <v>2.89</v>
      </c>
    </row>
    <row r="113" spans="1:10">
      <c r="A113" s="236">
        <v>42094</v>
      </c>
      <c r="B113" s="235">
        <v>9.8169984817504883</v>
      </c>
      <c r="C113" s="235">
        <v>9.0947704315185547</v>
      </c>
      <c r="D113" s="235">
        <v>10.582760810852051</v>
      </c>
      <c r="E113" s="235">
        <v>9.9103765487670898</v>
      </c>
      <c r="F113" s="235">
        <v>0.26</v>
      </c>
      <c r="G113">
        <v>1.85</v>
      </c>
      <c r="H113">
        <v>2.16</v>
      </c>
      <c r="I113">
        <v>2.91</v>
      </c>
      <c r="J113">
        <v>2.66</v>
      </c>
    </row>
    <row r="114" spans="1:10">
      <c r="A114" s="236">
        <v>42124</v>
      </c>
      <c r="B114" s="235">
        <v>9.9679012298583984</v>
      </c>
      <c r="C114" s="235">
        <v>9.2000970840454102</v>
      </c>
      <c r="D114" s="235">
        <v>10.584137916564941</v>
      </c>
      <c r="E114" s="235">
        <v>9.8320417404174805</v>
      </c>
      <c r="F114" s="235">
        <v>0.16</v>
      </c>
      <c r="G114">
        <v>1.7</v>
      </c>
      <c r="H114">
        <v>2.11</v>
      </c>
      <c r="I114">
        <v>2.89</v>
      </c>
      <c r="J114">
        <v>2.79</v>
      </c>
    </row>
    <row r="115" spans="1:10">
      <c r="A115" s="236">
        <v>42153</v>
      </c>
      <c r="B115" s="235">
        <v>9.6754388809204102</v>
      </c>
      <c r="C115" s="235">
        <v>9.18292236328125</v>
      </c>
      <c r="D115" s="235">
        <v>10.168577194213867</v>
      </c>
      <c r="E115" s="235">
        <v>9.4322357177734375</v>
      </c>
      <c r="F115" s="235">
        <v>0.57999999999999996</v>
      </c>
      <c r="G115">
        <v>1.76</v>
      </c>
      <c r="H115">
        <v>2.08</v>
      </c>
      <c r="I115">
        <v>2.67</v>
      </c>
      <c r="J115">
        <v>2.66</v>
      </c>
    </row>
    <row r="116" spans="1:10">
      <c r="A116" s="236">
        <v>42185</v>
      </c>
      <c r="B116" s="235">
        <v>9.6260051727294922</v>
      </c>
      <c r="C116" s="235">
        <v>9.1818780899047852</v>
      </c>
      <c r="D116" s="235">
        <v>10.047688484191895</v>
      </c>
      <c r="E116" s="235">
        <v>9.3503150939941406</v>
      </c>
      <c r="F116" s="235">
        <v>0.83</v>
      </c>
      <c r="G116">
        <v>1.75</v>
      </c>
      <c r="H116">
        <v>2.12</v>
      </c>
      <c r="I116">
        <v>2.63</v>
      </c>
      <c r="J116">
        <v>2.63</v>
      </c>
    </row>
    <row r="117" spans="1:10">
      <c r="A117" s="236">
        <v>42216</v>
      </c>
      <c r="B117" s="235">
        <v>10.077581405639648</v>
      </c>
      <c r="C117" s="235">
        <v>9.3213882446289062</v>
      </c>
      <c r="D117" s="235">
        <v>10.491719245910645</v>
      </c>
      <c r="E117" s="235">
        <v>9.5397415161132812</v>
      </c>
      <c r="F117" s="235">
        <v>0.73</v>
      </c>
      <c r="G117">
        <v>1.62</v>
      </c>
      <c r="H117">
        <v>2.0499999999999998</v>
      </c>
      <c r="I117">
        <v>2.5499999999999998</v>
      </c>
      <c r="J117">
        <v>2.4900000000000002</v>
      </c>
    </row>
    <row r="118" spans="1:10">
      <c r="A118" s="236">
        <v>42247</v>
      </c>
      <c r="B118" s="235">
        <v>9.350520133972168</v>
      </c>
      <c r="C118" s="235">
        <v>8.1569957733154297</v>
      </c>
      <c r="D118" s="235">
        <v>9.6023492813110352</v>
      </c>
      <c r="E118" s="235">
        <v>8.7074241638183594</v>
      </c>
      <c r="F118" s="235">
        <v>0.67</v>
      </c>
      <c r="G118">
        <v>1.63</v>
      </c>
      <c r="H118">
        <v>2.0299999999999998</v>
      </c>
      <c r="I118">
        <v>2.58</v>
      </c>
      <c r="J118">
        <v>2.41</v>
      </c>
    </row>
    <row r="119" spans="1:10">
      <c r="A119" s="236">
        <v>42277</v>
      </c>
      <c r="B119" s="235">
        <v>9.0927495956420898</v>
      </c>
      <c r="C119" s="235">
        <v>7.9757099151611328</v>
      </c>
      <c r="D119" s="235">
        <v>9.2338581085205078</v>
      </c>
      <c r="E119" s="235">
        <v>8.3598232269287109</v>
      </c>
      <c r="F119" s="235">
        <v>0.68</v>
      </c>
      <c r="G119">
        <v>1.8</v>
      </c>
      <c r="H119">
        <v>2.2200000000000002</v>
      </c>
      <c r="I119">
        <v>2.4700000000000002</v>
      </c>
      <c r="J119">
        <v>2.52</v>
      </c>
    </row>
    <row r="120" spans="1:10">
      <c r="A120" s="236">
        <v>42307</v>
      </c>
      <c r="B120" s="235">
        <v>9.3993368148803711</v>
      </c>
      <c r="C120" s="235">
        <v>8.1962366104125977</v>
      </c>
      <c r="D120" s="235">
        <v>9.3151006698608398</v>
      </c>
      <c r="E120" s="235">
        <v>8.4210920333862305</v>
      </c>
      <c r="F120" s="235">
        <v>0.55000000000000004</v>
      </c>
      <c r="G120">
        <v>1.71</v>
      </c>
      <c r="H120">
        <v>2.0499999999999998</v>
      </c>
      <c r="I120">
        <v>2.4700000000000002</v>
      </c>
      <c r="J120">
        <v>2.4500000000000002</v>
      </c>
    </row>
    <row r="121" spans="1:10">
      <c r="A121" s="236">
        <v>42338</v>
      </c>
      <c r="B121" s="235">
        <v>9.3677473068237305</v>
      </c>
      <c r="C121" s="235">
        <v>8.2282037734985352</v>
      </c>
      <c r="D121" s="235">
        <v>9.1610403060913086</v>
      </c>
      <c r="E121" s="235">
        <v>8.257537841796875</v>
      </c>
      <c r="F121" s="235">
        <v>0.55000000000000004</v>
      </c>
      <c r="G121">
        <v>1.74</v>
      </c>
      <c r="H121">
        <v>2.04</v>
      </c>
      <c r="I121">
        <v>2.37</v>
      </c>
      <c r="J121">
        <v>2.46</v>
      </c>
    </row>
    <row r="122" spans="1:10">
      <c r="A122" s="236">
        <v>42369</v>
      </c>
      <c r="B122" s="235">
        <v>8.9817190170288086</v>
      </c>
      <c r="C122" s="235">
        <v>8.1798572540283203</v>
      </c>
      <c r="D122" s="235">
        <v>8.7806634902954102</v>
      </c>
      <c r="E122" s="235">
        <v>7.8782453536987305</v>
      </c>
      <c r="F122" s="235">
        <v>0.6</v>
      </c>
      <c r="G122">
        <v>1.72</v>
      </c>
      <c r="H122">
        <v>2.04</v>
      </c>
      <c r="I122">
        <v>2.36</v>
      </c>
      <c r="J122">
        <v>2.36</v>
      </c>
    </row>
    <row r="123" spans="1:10">
      <c r="A123" s="236">
        <v>42398</v>
      </c>
      <c r="B123" s="235">
        <v>8.3678674697875977</v>
      </c>
      <c r="C123" s="235">
        <v>7.8135600090026855</v>
      </c>
      <c r="D123" s="235">
        <v>8.2349405288696289</v>
      </c>
      <c r="E123" s="235">
        <v>7.4663286209106445</v>
      </c>
      <c r="F123" s="235">
        <v>0.47</v>
      </c>
      <c r="G123">
        <v>1.7</v>
      </c>
      <c r="H123">
        <v>1.98</v>
      </c>
      <c r="I123">
        <v>2.4700000000000002</v>
      </c>
      <c r="J123">
        <v>2.4</v>
      </c>
    </row>
    <row r="124" spans="1:10">
      <c r="A124" s="236">
        <v>42429</v>
      </c>
      <c r="B124" s="235">
        <v>8.1147632598876953</v>
      </c>
      <c r="C124" s="235">
        <v>7.5350394248962402</v>
      </c>
      <c r="D124" s="235">
        <v>8.2947769165039062</v>
      </c>
      <c r="E124" s="235">
        <v>7.293602466583252</v>
      </c>
      <c r="F124" s="235">
        <v>0.23</v>
      </c>
      <c r="G124">
        <v>1.66</v>
      </c>
      <c r="H124">
        <v>1.92</v>
      </c>
      <c r="I124">
        <v>2.39</v>
      </c>
      <c r="J124">
        <v>2.2599999999999998</v>
      </c>
    </row>
    <row r="125" spans="1:10">
      <c r="A125" s="236">
        <v>42460</v>
      </c>
      <c r="B125" s="235">
        <v>8.1019039154052734</v>
      </c>
      <c r="C125" s="235">
        <v>7.552276611328125</v>
      </c>
      <c r="D125" s="235">
        <v>8.2854452133178711</v>
      </c>
      <c r="E125" s="235">
        <v>7.2898306846618652</v>
      </c>
      <c r="F125" s="235">
        <v>0.22</v>
      </c>
      <c r="G125">
        <v>1.7</v>
      </c>
      <c r="H125">
        <v>2.02</v>
      </c>
      <c r="I125">
        <v>2.33</v>
      </c>
      <c r="J125">
        <v>2.2999999999999998</v>
      </c>
    </row>
    <row r="126" spans="1:10">
      <c r="A126" s="236">
        <v>42489</v>
      </c>
      <c r="B126" s="235">
        <v>8.1931438446044922</v>
      </c>
      <c r="C126" s="235">
        <v>7.5524988174438477</v>
      </c>
      <c r="D126" s="235">
        <v>8.3935432434082031</v>
      </c>
      <c r="E126" s="235">
        <v>7.3896231651306152</v>
      </c>
      <c r="F126" s="235">
        <v>0.18</v>
      </c>
      <c r="G126">
        <v>1.7</v>
      </c>
      <c r="H126">
        <v>1.93</v>
      </c>
      <c r="I126">
        <v>2.31</v>
      </c>
      <c r="J126">
        <v>2.2999999999999998</v>
      </c>
    </row>
    <row r="127" spans="1:10">
      <c r="A127" s="236">
        <v>42521</v>
      </c>
      <c r="B127" s="235">
        <v>8.4119873046875</v>
      </c>
      <c r="C127" s="235">
        <v>7.6703944206237793</v>
      </c>
      <c r="D127" s="235">
        <v>8.6308412551879883</v>
      </c>
      <c r="E127" s="235">
        <v>7.6276817321777344</v>
      </c>
      <c r="F127" s="235">
        <v>0.16</v>
      </c>
      <c r="G127">
        <v>1.62</v>
      </c>
      <c r="H127">
        <v>1.85</v>
      </c>
      <c r="I127">
        <v>2.19</v>
      </c>
      <c r="J127">
        <v>2.1800000000000002</v>
      </c>
    </row>
    <row r="128" spans="1:10">
      <c r="A128" s="236">
        <v>42551</v>
      </c>
      <c r="B128" s="235">
        <v>8.1813526153564453</v>
      </c>
      <c r="C128" s="235">
        <v>7.3765716552734375</v>
      </c>
      <c r="D128" s="235">
        <v>8.4510831832885742</v>
      </c>
      <c r="E128" s="235">
        <v>7.7728080749511719</v>
      </c>
      <c r="F128" s="235">
        <v>0.01</v>
      </c>
      <c r="G128">
        <v>1.61</v>
      </c>
      <c r="H128">
        <v>1.9</v>
      </c>
      <c r="I128">
        <v>2.15</v>
      </c>
      <c r="J128">
        <v>1.99</v>
      </c>
    </row>
    <row r="129" spans="1:10">
      <c r="A129" s="236">
        <v>42580</v>
      </c>
      <c r="B129" s="235">
        <v>8.108546257019043</v>
      </c>
      <c r="C129" s="235">
        <v>7.35577392578125</v>
      </c>
      <c r="D129" s="235">
        <v>8.3146705627441406</v>
      </c>
      <c r="E129" s="235">
        <v>7.8015518188476563</v>
      </c>
      <c r="F129" s="235">
        <v>-0.12</v>
      </c>
      <c r="G129">
        <v>1.59</v>
      </c>
      <c r="H129">
        <v>1.82</v>
      </c>
      <c r="I129">
        <v>2.09</v>
      </c>
      <c r="J129">
        <v>2.0699999999999998</v>
      </c>
    </row>
    <row r="130" spans="1:10">
      <c r="A130" s="236">
        <v>42613</v>
      </c>
      <c r="B130" s="235">
        <v>8.5376787185668945</v>
      </c>
      <c r="C130" s="235">
        <v>8.0516376495361328</v>
      </c>
      <c r="D130" s="235">
        <v>8.8902816772460937</v>
      </c>
      <c r="E130" s="235">
        <v>8.3840246200561523</v>
      </c>
      <c r="F130" s="235">
        <v>-0.13</v>
      </c>
      <c r="G130">
        <v>1.54</v>
      </c>
      <c r="H130">
        <v>1.79</v>
      </c>
      <c r="I130">
        <v>2.06</v>
      </c>
      <c r="J130">
        <v>1.96</v>
      </c>
    </row>
    <row r="131" spans="1:10">
      <c r="A131" s="236">
        <v>42643</v>
      </c>
      <c r="B131" s="235">
        <v>8.5370197296142578</v>
      </c>
      <c r="C131" s="235">
        <v>8.0562067031860352</v>
      </c>
      <c r="D131" s="235">
        <v>8.9568300247192383</v>
      </c>
      <c r="E131" s="235">
        <v>8.5946826934814453</v>
      </c>
      <c r="F131" s="235">
        <v>-0.12</v>
      </c>
      <c r="G131">
        <v>1.57</v>
      </c>
      <c r="H131">
        <v>1.88</v>
      </c>
      <c r="I131">
        <v>1.92</v>
      </c>
      <c r="J131">
        <v>2.09</v>
      </c>
    </row>
    <row r="132" spans="1:10">
      <c r="A132" s="236">
        <v>42674</v>
      </c>
      <c r="B132" s="235">
        <v>8.1815557479858398</v>
      </c>
      <c r="C132" s="235">
        <v>7.8338456153869629</v>
      </c>
      <c r="D132" s="235">
        <v>8.641545295715332</v>
      </c>
      <c r="E132" s="235">
        <v>8.2942848205566406</v>
      </c>
      <c r="F132" s="235">
        <v>-0.03</v>
      </c>
      <c r="G132">
        <v>1.57</v>
      </c>
      <c r="H132">
        <v>1.8</v>
      </c>
      <c r="I132">
        <v>1.97</v>
      </c>
      <c r="J132">
        <v>2.02</v>
      </c>
    </row>
    <row r="133" spans="1:10">
      <c r="A133" s="236">
        <v>42704</v>
      </c>
      <c r="B133" s="235">
        <v>8.0128564834594727</v>
      </c>
      <c r="C133" s="235">
        <v>7.6742610931396484</v>
      </c>
      <c r="D133" s="235">
        <v>8.4910726547241211</v>
      </c>
      <c r="E133" s="235">
        <v>8.1399602890014648</v>
      </c>
      <c r="F133" s="235">
        <v>0.16</v>
      </c>
      <c r="G133">
        <v>1.52</v>
      </c>
      <c r="H133">
        <v>1.79</v>
      </c>
      <c r="I133">
        <v>1.97</v>
      </c>
      <c r="J133">
        <v>2</v>
      </c>
    </row>
    <row r="134" spans="1:10">
      <c r="A134" s="236">
        <v>42734</v>
      </c>
      <c r="B134" s="235">
        <v>8.4092912673950195</v>
      </c>
      <c r="C134" s="235">
        <v>7.9715924263000488</v>
      </c>
      <c r="D134" s="235">
        <v>9.1421623229980469</v>
      </c>
      <c r="E134" s="235">
        <v>8.5224761962890625</v>
      </c>
      <c r="F134" s="235">
        <v>0.2</v>
      </c>
      <c r="G134">
        <v>1.45</v>
      </c>
      <c r="H134">
        <v>1.86</v>
      </c>
      <c r="I134">
        <v>1.9</v>
      </c>
      <c r="J134">
        <v>1.91</v>
      </c>
    </row>
    <row r="135" spans="1:10">
      <c r="A135" s="236">
        <v>42766</v>
      </c>
      <c r="B135" s="235">
        <v>8.6009025573730469</v>
      </c>
      <c r="C135" s="235">
        <v>7.980656623840332</v>
      </c>
      <c r="D135" s="235">
        <v>9.3165435791015625</v>
      </c>
      <c r="E135" s="235">
        <v>8.6812143325805664</v>
      </c>
      <c r="F135" s="235">
        <v>0.3</v>
      </c>
      <c r="G135">
        <v>1.55</v>
      </c>
      <c r="H135">
        <v>1.7</v>
      </c>
      <c r="I135">
        <v>1.95</v>
      </c>
      <c r="J135">
        <v>1.96</v>
      </c>
    </row>
    <row r="136" spans="1:10">
      <c r="A136" s="236">
        <v>42794</v>
      </c>
      <c r="B136" s="235">
        <v>9.0196371078491211</v>
      </c>
      <c r="C136" s="235">
        <v>8.3134431838989258</v>
      </c>
      <c r="D136" s="235">
        <v>9.0981464385986328</v>
      </c>
      <c r="E136" s="235">
        <v>8.8681364059448242</v>
      </c>
      <c r="F136" s="235">
        <v>0.32</v>
      </c>
      <c r="G136">
        <v>1.52</v>
      </c>
      <c r="H136">
        <v>1.72</v>
      </c>
      <c r="I136">
        <v>1.91</v>
      </c>
      <c r="J136">
        <v>1.9</v>
      </c>
    </row>
    <row r="137" spans="1:10">
      <c r="A137" s="236">
        <v>42825</v>
      </c>
      <c r="B137" s="235">
        <v>9.2973804473876953</v>
      </c>
      <c r="C137" s="235">
        <v>8.6204051971435547</v>
      </c>
      <c r="D137" s="235">
        <v>9.447357177734375</v>
      </c>
      <c r="E137" s="235">
        <v>9.3827142715454102</v>
      </c>
      <c r="F137" s="235">
        <v>0.39</v>
      </c>
      <c r="G137">
        <v>1.52</v>
      </c>
      <c r="H137">
        <v>1.85</v>
      </c>
      <c r="I137">
        <v>2</v>
      </c>
      <c r="J137">
        <v>1.93</v>
      </c>
    </row>
    <row r="138" spans="1:10">
      <c r="A138" s="236">
        <v>42853</v>
      </c>
      <c r="B138" s="235">
        <v>9.0758390426635742</v>
      </c>
      <c r="C138" s="235">
        <v>8.3182668685913086</v>
      </c>
      <c r="D138" s="235">
        <v>9.2860136032104492</v>
      </c>
      <c r="E138" s="235">
        <v>9.1707057952880859</v>
      </c>
      <c r="F138" s="235">
        <v>0.25</v>
      </c>
      <c r="G138">
        <v>1.64</v>
      </c>
      <c r="H138">
        <v>1.8</v>
      </c>
      <c r="I138">
        <v>1.85</v>
      </c>
      <c r="J138">
        <v>2</v>
      </c>
    </row>
    <row r="139" spans="1:10">
      <c r="A139" s="236">
        <v>42886</v>
      </c>
      <c r="B139" s="235">
        <v>9.2549829483032227</v>
      </c>
      <c r="C139" s="235">
        <v>8.3936443328857422</v>
      </c>
      <c r="D139" s="235">
        <v>9.458561897277832</v>
      </c>
      <c r="E139" s="235">
        <v>9.3129997253417969</v>
      </c>
      <c r="F139" s="235">
        <v>0.38</v>
      </c>
      <c r="G139">
        <v>1.52</v>
      </c>
      <c r="H139">
        <v>1.7</v>
      </c>
      <c r="I139">
        <v>1.92</v>
      </c>
      <c r="J139">
        <v>1.9</v>
      </c>
    </row>
    <row r="140" spans="1:10">
      <c r="A140" s="236">
        <v>42916</v>
      </c>
      <c r="B140" s="235">
        <v>9.9959335327148437</v>
      </c>
      <c r="C140" s="235">
        <v>9.6356706619262695</v>
      </c>
      <c r="D140" s="235">
        <v>10.231637954711914</v>
      </c>
      <c r="E140" s="235">
        <v>9.0470552444458008</v>
      </c>
      <c r="F140" s="235">
        <v>0.28999999999999998</v>
      </c>
      <c r="G140">
        <v>1.54</v>
      </c>
      <c r="H140">
        <v>1.78</v>
      </c>
      <c r="I140">
        <v>1.85</v>
      </c>
      <c r="J140">
        <v>1.89</v>
      </c>
    </row>
    <row r="141" spans="1:10">
      <c r="A141" s="236">
        <v>42947</v>
      </c>
      <c r="B141" s="235">
        <v>9.7097759246826172</v>
      </c>
      <c r="C141" s="235">
        <v>9.3547639846801758</v>
      </c>
      <c r="D141" s="235">
        <v>9.6399726867675781</v>
      </c>
      <c r="E141" s="235">
        <v>8.7209329605102539</v>
      </c>
      <c r="F141" s="235">
        <v>0.5</v>
      </c>
      <c r="G141">
        <v>1.43</v>
      </c>
      <c r="H141">
        <v>1.73</v>
      </c>
      <c r="I141">
        <v>1.87</v>
      </c>
      <c r="J141">
        <v>1.83</v>
      </c>
    </row>
    <row r="142" spans="1:10">
      <c r="A142" s="236">
        <v>42978</v>
      </c>
      <c r="B142" s="235">
        <v>9.7112646102905273</v>
      </c>
      <c r="C142" s="235">
        <v>9.2828273773193359</v>
      </c>
      <c r="D142" s="235">
        <v>9.4200992584228516</v>
      </c>
      <c r="E142" s="235">
        <v>8.6347246170043945</v>
      </c>
      <c r="F142" s="235">
        <v>0.35</v>
      </c>
      <c r="G142">
        <v>1.55</v>
      </c>
      <c r="H142">
        <v>1.72</v>
      </c>
      <c r="I142">
        <v>1.9</v>
      </c>
      <c r="J142">
        <v>1.87</v>
      </c>
    </row>
    <row r="143" spans="1:10">
      <c r="A143" s="236">
        <v>43007</v>
      </c>
      <c r="B143" s="235">
        <v>9.8674545288085938</v>
      </c>
      <c r="C143" s="235">
        <v>9.6529636383056641</v>
      </c>
      <c r="D143" s="235">
        <v>9.7066774368286133</v>
      </c>
      <c r="E143" s="235">
        <v>8.9775896072387695</v>
      </c>
      <c r="F143" s="235">
        <v>0.41</v>
      </c>
      <c r="G143">
        <v>1.54</v>
      </c>
      <c r="H143">
        <v>1.74</v>
      </c>
      <c r="I143">
        <v>1.75</v>
      </c>
      <c r="J143">
        <v>1.89</v>
      </c>
    </row>
    <row r="144" spans="1:10">
      <c r="A144" s="236">
        <v>43039</v>
      </c>
      <c r="B144" s="235">
        <v>9.9607563018798828</v>
      </c>
      <c r="C144" s="235">
        <v>9.7198905944824219</v>
      </c>
      <c r="D144" s="235">
        <v>10.022383689880371</v>
      </c>
      <c r="E144" s="235">
        <v>9.0742731094360352</v>
      </c>
      <c r="F144" s="235">
        <v>0.43</v>
      </c>
      <c r="G144">
        <v>1.53</v>
      </c>
      <c r="H144">
        <v>1.7</v>
      </c>
      <c r="I144">
        <v>1.81</v>
      </c>
      <c r="J144">
        <v>1.87</v>
      </c>
    </row>
    <row r="145" spans="1:10">
      <c r="A145" s="236">
        <v>43069</v>
      </c>
      <c r="B145" s="235">
        <v>9.8620834350585937</v>
      </c>
      <c r="C145" s="235">
        <v>9.8900127410888672</v>
      </c>
      <c r="D145" s="235">
        <v>10.056789398193359</v>
      </c>
      <c r="E145" s="235">
        <v>9.3088893890380859</v>
      </c>
      <c r="F145" s="235">
        <v>0.37</v>
      </c>
      <c r="G145">
        <v>1.48</v>
      </c>
      <c r="H145">
        <v>1.74</v>
      </c>
      <c r="I145">
        <v>1.8</v>
      </c>
      <c r="J145">
        <v>1.85</v>
      </c>
    </row>
    <row r="146" spans="1:10">
      <c r="A146" s="236">
        <v>43098</v>
      </c>
      <c r="B146" s="235">
        <v>9.9658298492431641</v>
      </c>
      <c r="C146" s="235">
        <v>10.020058631896973</v>
      </c>
      <c r="D146" s="235">
        <v>9.7027549743652344</v>
      </c>
      <c r="E146" s="235">
        <v>9.0389928817749023</v>
      </c>
      <c r="F146" s="235">
        <v>0.35</v>
      </c>
      <c r="G146">
        <v>1.49</v>
      </c>
      <c r="H146">
        <v>1.75</v>
      </c>
      <c r="I146">
        <v>1.79</v>
      </c>
      <c r="J146">
        <v>1.76</v>
      </c>
    </row>
    <row r="147" spans="1:10">
      <c r="A147" s="236">
        <v>43131</v>
      </c>
      <c r="B147" s="235">
        <v>10.567288398742676</v>
      </c>
      <c r="C147" s="235">
        <v>10.588485717773438</v>
      </c>
      <c r="D147" s="235">
        <v>10.048736572265625</v>
      </c>
      <c r="E147" s="235">
        <v>9.4640350341796875</v>
      </c>
      <c r="F147" s="235">
        <v>0.51</v>
      </c>
      <c r="G147">
        <v>1.45</v>
      </c>
      <c r="H147">
        <v>1.61</v>
      </c>
      <c r="I147">
        <v>1.75</v>
      </c>
      <c r="J147">
        <v>1.83</v>
      </c>
    </row>
    <row r="148" spans="1:10">
      <c r="A148" s="236">
        <v>43159</v>
      </c>
      <c r="B148" s="235">
        <v>9.5618381500244141</v>
      </c>
      <c r="C148" s="235">
        <v>9.4718656539916992</v>
      </c>
      <c r="D148" s="235">
        <v>9.6832265853881836</v>
      </c>
      <c r="E148" s="235">
        <v>8.8233432769775391</v>
      </c>
      <c r="F148" s="235">
        <v>0.67</v>
      </c>
      <c r="G148">
        <v>1.51</v>
      </c>
      <c r="H148">
        <v>1.69</v>
      </c>
      <c r="I148">
        <v>1.84</v>
      </c>
      <c r="J148">
        <v>1.88</v>
      </c>
    </row>
    <row r="149" spans="1:10">
      <c r="A149" s="236">
        <v>43189</v>
      </c>
      <c r="B149" s="235">
        <v>9.238800048828125</v>
      </c>
      <c r="C149" s="235">
        <v>9.0525722503662109</v>
      </c>
      <c r="D149" s="235">
        <v>9.2118301391601562</v>
      </c>
      <c r="E149" s="235">
        <v>8.416264533996582</v>
      </c>
      <c r="F149" s="235">
        <v>0.57999999999999996</v>
      </c>
      <c r="G149">
        <v>1.51</v>
      </c>
      <c r="H149">
        <v>1.77</v>
      </c>
      <c r="I149">
        <v>1.81</v>
      </c>
      <c r="J149">
        <v>1.82</v>
      </c>
    </row>
    <row r="150" spans="1:10">
      <c r="A150" s="236">
        <v>43220</v>
      </c>
      <c r="B150" s="235">
        <v>9.1282234191894531</v>
      </c>
      <c r="C150" s="235">
        <v>9.3790969848632812</v>
      </c>
      <c r="D150" s="235">
        <v>9.1461734771728516</v>
      </c>
      <c r="E150" s="235">
        <v>8.5248117446899414</v>
      </c>
      <c r="F150" s="235">
        <v>0.54</v>
      </c>
      <c r="G150">
        <v>1.5</v>
      </c>
      <c r="H150">
        <v>1.72</v>
      </c>
      <c r="I150">
        <v>1.77</v>
      </c>
      <c r="J150">
        <v>1.84</v>
      </c>
    </row>
    <row r="151" spans="1:10">
      <c r="A151" s="236">
        <v>43251</v>
      </c>
      <c r="B151" s="235">
        <v>8.9520769119262695</v>
      </c>
      <c r="C151" s="235">
        <v>9.4568119049072266</v>
      </c>
      <c r="D151" s="235">
        <v>9.2027673721313477</v>
      </c>
      <c r="E151" s="235">
        <v>8.3787050247192383</v>
      </c>
      <c r="F151" s="235">
        <v>0.51</v>
      </c>
      <c r="G151">
        <v>1.45</v>
      </c>
      <c r="H151">
        <v>1.6</v>
      </c>
      <c r="I151">
        <v>1.73</v>
      </c>
      <c r="J151">
        <v>1.77</v>
      </c>
    </row>
    <row r="152" spans="1:10">
      <c r="A152" s="236">
        <v>43280</v>
      </c>
      <c r="B152" s="235">
        <v>8.8699750900268555</v>
      </c>
      <c r="C152" s="235">
        <v>9.3890514373779297</v>
      </c>
      <c r="D152" s="235">
        <v>9.4176425933837891</v>
      </c>
      <c r="E152" s="235">
        <v>8.3859825134277344</v>
      </c>
      <c r="F152" s="235">
        <v>0.39</v>
      </c>
      <c r="G152">
        <v>1.49</v>
      </c>
      <c r="H152">
        <v>1.67</v>
      </c>
      <c r="I152">
        <v>1.76</v>
      </c>
      <c r="J152">
        <v>1.82</v>
      </c>
    </row>
    <row r="153" spans="1:10">
      <c r="A153" s="236">
        <v>43312</v>
      </c>
      <c r="B153" s="235">
        <v>9.0285816192626953</v>
      </c>
      <c r="C153" s="235">
        <v>9.7207670211791992</v>
      </c>
      <c r="D153" s="235">
        <v>9.8666315078735352</v>
      </c>
      <c r="E153" s="235">
        <v>8.4210443496704102</v>
      </c>
      <c r="F153" s="235">
        <v>0.32</v>
      </c>
      <c r="G153">
        <v>1.45</v>
      </c>
      <c r="H153">
        <v>1.56</v>
      </c>
      <c r="I153">
        <v>1.78</v>
      </c>
      <c r="J153">
        <v>1.79</v>
      </c>
    </row>
    <row r="154" spans="1:10">
      <c r="A154" s="236">
        <v>43343</v>
      </c>
      <c r="B154" s="235">
        <v>8.9652023315429687</v>
      </c>
      <c r="C154" s="235">
        <v>9.8694992065429687</v>
      </c>
      <c r="D154" s="235">
        <v>9.6671600341796875</v>
      </c>
      <c r="E154" s="235">
        <v>8.2250823974609375</v>
      </c>
      <c r="F154" s="235">
        <v>0.36</v>
      </c>
      <c r="G154">
        <v>1.44</v>
      </c>
      <c r="H154">
        <v>1.55</v>
      </c>
      <c r="I154">
        <v>1.84</v>
      </c>
      <c r="J154">
        <v>1.77</v>
      </c>
    </row>
    <row r="155" spans="1:10">
      <c r="A155" s="236">
        <v>43371</v>
      </c>
      <c r="B155" s="235">
        <v>8.977076530456543</v>
      </c>
      <c r="C155" s="235">
        <v>9.7720718383789063</v>
      </c>
      <c r="D155" s="235">
        <v>9.5549211502075195</v>
      </c>
      <c r="E155" s="235">
        <v>8.1605100631713867</v>
      </c>
      <c r="F155" s="235">
        <v>0.45</v>
      </c>
      <c r="G155">
        <v>1.52</v>
      </c>
      <c r="H155">
        <v>1.62</v>
      </c>
      <c r="I155">
        <v>1.73</v>
      </c>
      <c r="J155">
        <v>1.76</v>
      </c>
    </row>
    <row r="156" spans="1:10">
      <c r="A156" s="236">
        <v>43404</v>
      </c>
      <c r="B156" s="235">
        <v>9.1926822662353516</v>
      </c>
      <c r="C156" s="235">
        <v>9.7658519744873047</v>
      </c>
      <c r="D156" s="235">
        <v>9.7721166610717773</v>
      </c>
      <c r="E156" s="235">
        <v>8.4136257171630859</v>
      </c>
      <c r="F156" s="235">
        <v>0.46</v>
      </c>
      <c r="G156">
        <v>1.45</v>
      </c>
      <c r="H156">
        <v>1.62</v>
      </c>
      <c r="I156">
        <v>1.8</v>
      </c>
      <c r="J156">
        <v>1.69</v>
      </c>
    </row>
    <row r="157" spans="1:10">
      <c r="A157" s="236">
        <v>43434</v>
      </c>
      <c r="B157" s="235">
        <v>9.2345046997070312</v>
      </c>
      <c r="C157" s="235">
        <v>9.7450037002563477</v>
      </c>
      <c r="D157" s="235">
        <v>9.7886734008789062</v>
      </c>
      <c r="E157" s="235">
        <v>8.3092861175537109</v>
      </c>
      <c r="F157" s="235">
        <v>0.38</v>
      </c>
      <c r="G157">
        <v>1.5</v>
      </c>
      <c r="H157">
        <v>1.6</v>
      </c>
      <c r="I157">
        <v>1.79</v>
      </c>
      <c r="J157">
        <v>1.85</v>
      </c>
    </row>
    <row r="158" spans="1:10">
      <c r="A158" s="236">
        <v>43465</v>
      </c>
      <c r="B158" s="235">
        <v>8.9240512847900391</v>
      </c>
      <c r="C158" s="235">
        <v>9.1041965484619141</v>
      </c>
      <c r="D158" s="235">
        <v>9.1748218536376953</v>
      </c>
      <c r="E158" s="235">
        <v>8.173680305480957</v>
      </c>
      <c r="F158" s="235">
        <v>0.25</v>
      </c>
      <c r="G158">
        <v>1.47</v>
      </c>
      <c r="H158">
        <v>1.6</v>
      </c>
      <c r="I158">
        <v>1.75</v>
      </c>
      <c r="J158">
        <v>1.74</v>
      </c>
    </row>
    <row r="159" spans="1:10">
      <c r="A159" s="236">
        <v>43496</v>
      </c>
      <c r="B159" s="235">
        <v>8.8190937042236328</v>
      </c>
      <c r="C159" s="235">
        <v>9.0250720977783203</v>
      </c>
      <c r="D159" s="235">
        <v>8.8037223815917969</v>
      </c>
      <c r="E159" s="235">
        <v>8.0477390289306641</v>
      </c>
      <c r="F159" s="235">
        <v>0.18</v>
      </c>
      <c r="G159">
        <v>1.45</v>
      </c>
      <c r="H159">
        <v>1.58</v>
      </c>
      <c r="I159">
        <v>1.78</v>
      </c>
      <c r="J159">
        <v>1.68</v>
      </c>
    </row>
    <row r="160" spans="1:10">
      <c r="A160" s="236">
        <v>43524</v>
      </c>
      <c r="B160" s="235">
        <v>8.9546089172363281</v>
      </c>
      <c r="C160" s="235">
        <v>9.1754465103149414</v>
      </c>
      <c r="D160" s="235">
        <v>8.645777702331543</v>
      </c>
      <c r="E160" s="235">
        <v>8.0064697265625</v>
      </c>
      <c r="F160" s="235">
        <v>0.13</v>
      </c>
      <c r="G160">
        <v>1.51</v>
      </c>
      <c r="H160">
        <v>1.59</v>
      </c>
      <c r="I160">
        <v>1.82</v>
      </c>
      <c r="J160">
        <v>1.7</v>
      </c>
    </row>
    <row r="161" spans="1:6">
      <c r="A161" s="236">
        <v>43553</v>
      </c>
      <c r="B161" s="235">
        <v>8.8945178985595703</v>
      </c>
      <c r="C161" s="235">
        <v>9.0695009231567383</v>
      </c>
      <c r="D161" s="235">
        <v>8.3868799209594727</v>
      </c>
      <c r="E161" s="235">
        <v>7.9734630584716797</v>
      </c>
      <c r="F161" s="235">
        <v>0.06</v>
      </c>
    </row>
  </sheetData>
  <mergeCells count="2">
    <mergeCell ref="B1:E1"/>
    <mergeCell ref="G1:J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L39"/>
  <sheetViews>
    <sheetView topLeftCell="I1" zoomScale="90" zoomScaleNormal="90" workbookViewId="0">
      <selection activeCell="K5" sqref="K5"/>
    </sheetView>
  </sheetViews>
  <sheetFormatPr baseColWidth="10" defaultRowHeight="15"/>
  <cols>
    <col min="1" max="1" width="28.7109375" customWidth="1"/>
    <col min="2" max="2" width="2.85546875" customWidth="1"/>
  </cols>
  <sheetData>
    <row r="1" spans="1:12" ht="46.5" customHeight="1">
      <c r="A1" s="12" t="s">
        <v>352</v>
      </c>
    </row>
    <row r="2" spans="1:12" ht="15" customHeight="1">
      <c r="A2" s="422" t="s">
        <v>340</v>
      </c>
      <c r="B2" s="423"/>
      <c r="C2" s="417" t="s">
        <v>53</v>
      </c>
      <c r="D2" s="419"/>
    </row>
    <row r="3" spans="1:12" ht="31.5">
      <c r="A3" s="420" t="s">
        <v>339</v>
      </c>
      <c r="B3" s="421"/>
      <c r="C3" s="26" t="s">
        <v>353</v>
      </c>
      <c r="D3" s="27" t="s">
        <v>354</v>
      </c>
    </row>
    <row r="4" spans="1:12" ht="21">
      <c r="A4" s="420" t="s">
        <v>341</v>
      </c>
      <c r="B4" s="421"/>
      <c r="C4" s="26" t="s">
        <v>355</v>
      </c>
      <c r="D4" s="26" t="s">
        <v>69</v>
      </c>
    </row>
    <row r="5" spans="1:12">
      <c r="A5" s="28" t="s">
        <v>1</v>
      </c>
      <c r="B5" s="29" t="s">
        <v>52</v>
      </c>
      <c r="C5" s="29" t="s">
        <v>52</v>
      </c>
      <c r="D5" s="29" t="s">
        <v>52</v>
      </c>
      <c r="K5" s="25" t="s">
        <v>345</v>
      </c>
      <c r="L5" s="25" t="s">
        <v>672</v>
      </c>
    </row>
    <row r="6" spans="1:12">
      <c r="A6" s="38">
        <v>31048</v>
      </c>
      <c r="B6" s="29" t="s">
        <v>52</v>
      </c>
      <c r="C6" s="31">
        <v>81.510976999999997</v>
      </c>
      <c r="D6" s="31">
        <v>2.5722019999999999</v>
      </c>
      <c r="G6" s="36">
        <v>1.21821046276513</v>
      </c>
      <c r="K6" s="25" t="s">
        <v>63</v>
      </c>
      <c r="L6" s="25" t="s">
        <v>673</v>
      </c>
    </row>
    <row r="7" spans="1:12">
      <c r="A7" s="38">
        <v>31413</v>
      </c>
      <c r="B7" s="29" t="s">
        <v>52</v>
      </c>
      <c r="C7" s="32">
        <v>82.660499000000002</v>
      </c>
      <c r="D7" s="32">
        <v>1.410266</v>
      </c>
      <c r="G7" s="36">
        <v>1.2182104627651347</v>
      </c>
      <c r="H7" s="14"/>
      <c r="I7" s="14"/>
      <c r="J7" s="14"/>
    </row>
    <row r="8" spans="1:12">
      <c r="A8" s="38">
        <v>31778</v>
      </c>
      <c r="B8" s="29" t="s">
        <v>52</v>
      </c>
      <c r="C8" s="31">
        <v>83.092484999999996</v>
      </c>
      <c r="D8" s="31">
        <v>0.52260300000000004</v>
      </c>
      <c r="G8" s="36">
        <v>1.2182104627651347</v>
      </c>
      <c r="H8" s="14"/>
      <c r="I8" s="14"/>
      <c r="J8" s="14"/>
    </row>
    <row r="9" spans="1:12">
      <c r="A9" s="38">
        <v>32143</v>
      </c>
      <c r="B9" s="29" t="s">
        <v>52</v>
      </c>
      <c r="C9" s="32">
        <v>85.210638000000003</v>
      </c>
      <c r="D9" s="32">
        <v>2.5491519999999999</v>
      </c>
      <c r="G9" s="36">
        <v>1.2182104627651347</v>
      </c>
      <c r="H9" s="14"/>
      <c r="I9" s="14"/>
      <c r="J9" s="14"/>
    </row>
    <row r="10" spans="1:12">
      <c r="A10" s="38">
        <v>32509</v>
      </c>
      <c r="B10" s="29" t="s">
        <v>52</v>
      </c>
      <c r="C10" s="31">
        <v>87.403808999999995</v>
      </c>
      <c r="D10" s="31">
        <v>2.573823</v>
      </c>
      <c r="G10" s="36">
        <v>1.2182104627651347</v>
      </c>
      <c r="H10" s="14"/>
      <c r="I10" s="14"/>
      <c r="J10" s="14"/>
    </row>
    <row r="11" spans="1:12">
      <c r="A11" s="38">
        <v>32874</v>
      </c>
      <c r="B11" s="29" t="s">
        <v>52</v>
      </c>
      <c r="C11" s="32">
        <v>88.548220999999998</v>
      </c>
      <c r="D11" s="32">
        <v>1.3093379999999999</v>
      </c>
      <c r="G11" s="36">
        <v>1.2182104627651347</v>
      </c>
      <c r="H11" s="14"/>
      <c r="I11" s="14"/>
      <c r="J11" s="14"/>
    </row>
    <row r="12" spans="1:12">
      <c r="A12" s="38">
        <v>33239</v>
      </c>
      <c r="B12" s="29" t="s">
        <v>52</v>
      </c>
      <c r="C12" s="31">
        <v>88.639386000000002</v>
      </c>
      <c r="D12" s="31">
        <v>0.10295600000000001</v>
      </c>
      <c r="G12" s="36">
        <v>1.2182104627651347</v>
      </c>
      <c r="H12" s="14"/>
      <c r="I12" s="14"/>
      <c r="J12" s="14"/>
    </row>
    <row r="13" spans="1:12">
      <c r="A13" s="38">
        <v>33604</v>
      </c>
      <c r="B13" s="29" t="s">
        <v>52</v>
      </c>
      <c r="C13" s="32">
        <v>89.668786999999995</v>
      </c>
      <c r="D13" s="32">
        <v>1.1613359999999999</v>
      </c>
      <c r="G13" s="36">
        <v>1.2182104627651347</v>
      </c>
      <c r="H13" s="14"/>
      <c r="I13" s="14"/>
      <c r="J13" s="14"/>
    </row>
    <row r="14" spans="1:12">
      <c r="A14" s="38">
        <v>33970</v>
      </c>
      <c r="B14" s="29" t="s">
        <v>52</v>
      </c>
      <c r="C14" s="31">
        <v>89.451175000000006</v>
      </c>
      <c r="D14" s="31">
        <v>-0.24268400000000001</v>
      </c>
      <c r="G14" s="36">
        <v>1.2182104627651347</v>
      </c>
      <c r="H14" s="14"/>
      <c r="I14" s="14"/>
      <c r="J14" s="14"/>
    </row>
    <row r="15" spans="1:12">
      <c r="A15" s="38">
        <v>34335</v>
      </c>
      <c r="B15" s="29" t="s">
        <v>52</v>
      </c>
      <c r="C15" s="32">
        <v>90.695479000000006</v>
      </c>
      <c r="D15" s="32">
        <v>1.391043</v>
      </c>
      <c r="G15" s="36">
        <v>1.2182104627651347</v>
      </c>
      <c r="H15" s="14"/>
      <c r="I15" s="14"/>
      <c r="J15" s="14"/>
    </row>
    <row r="16" spans="1:12">
      <c r="A16" s="38">
        <v>34700</v>
      </c>
      <c r="B16" s="29" t="s">
        <v>52</v>
      </c>
      <c r="C16" s="31">
        <v>92.178839999999994</v>
      </c>
      <c r="D16" s="31">
        <v>1.63554</v>
      </c>
      <c r="G16" s="36">
        <v>1.2182104627651347</v>
      </c>
      <c r="H16" s="14"/>
      <c r="I16" s="14"/>
      <c r="J16" s="14"/>
    </row>
    <row r="17" spans="1:10">
      <c r="A17" s="38">
        <v>35065</v>
      </c>
      <c r="B17" s="29" t="s">
        <v>52</v>
      </c>
      <c r="C17" s="32">
        <v>92.553470000000004</v>
      </c>
      <c r="D17" s="32">
        <v>0.406416</v>
      </c>
      <c r="G17" s="36">
        <v>1.2182104627651347</v>
      </c>
      <c r="H17" s="14"/>
      <c r="I17" s="14"/>
      <c r="J17" s="14"/>
    </row>
    <row r="18" spans="1:10">
      <c r="A18" s="38">
        <v>35431</v>
      </c>
      <c r="B18" s="29" t="s">
        <v>52</v>
      </c>
      <c r="C18" s="31">
        <v>93.506640000000004</v>
      </c>
      <c r="D18" s="31">
        <v>1.0298590000000001</v>
      </c>
      <c r="G18" s="36">
        <v>1.2182104627651347</v>
      </c>
      <c r="H18" s="14"/>
      <c r="I18" s="14"/>
      <c r="J18" s="14"/>
    </row>
    <row r="19" spans="1:10">
      <c r="A19" s="38">
        <v>35796</v>
      </c>
      <c r="B19" s="29" t="s">
        <v>52</v>
      </c>
      <c r="C19" s="32">
        <v>95.178314</v>
      </c>
      <c r="D19" s="32">
        <v>1.7877590000000001</v>
      </c>
      <c r="G19" s="36">
        <v>1.2182104627651347</v>
      </c>
      <c r="H19" s="14"/>
      <c r="I19" s="14"/>
      <c r="J19" s="14"/>
    </row>
    <row r="20" spans="1:10">
      <c r="A20" s="38">
        <v>36161</v>
      </c>
      <c r="B20" s="29" t="s">
        <v>52</v>
      </c>
      <c r="C20" s="31">
        <v>95.988144000000005</v>
      </c>
      <c r="D20" s="31">
        <v>0.85085699999999997</v>
      </c>
      <c r="G20" s="36">
        <v>1.2182104627651347</v>
      </c>
      <c r="H20" s="14"/>
      <c r="I20" s="14"/>
      <c r="J20" s="14"/>
    </row>
    <row r="21" spans="1:10">
      <c r="A21" s="38">
        <v>36526</v>
      </c>
      <c r="B21" s="29" t="s">
        <v>52</v>
      </c>
      <c r="C21" s="32">
        <v>97.745307999999994</v>
      </c>
      <c r="D21" s="32">
        <v>1.830605</v>
      </c>
      <c r="E21" s="39">
        <f>((C21/C6)^(1/15)-1)*100</f>
        <v>1.2182104627651347</v>
      </c>
      <c r="G21" s="36">
        <v>1.2182104627651347</v>
      </c>
      <c r="H21" s="36">
        <v>0.66404175745702343</v>
      </c>
      <c r="I21" s="14"/>
      <c r="J21" s="14"/>
    </row>
    <row r="22" spans="1:10">
      <c r="A22" s="38">
        <v>36892</v>
      </c>
      <c r="B22" s="29" t="s">
        <v>52</v>
      </c>
      <c r="C22" s="31">
        <v>98.514512999999994</v>
      </c>
      <c r="D22" s="31">
        <v>0.78694799999999998</v>
      </c>
      <c r="G22" s="14"/>
      <c r="H22" s="36">
        <v>0.66404175745702343</v>
      </c>
      <c r="I22" s="14"/>
      <c r="J22" s="14"/>
    </row>
    <row r="23" spans="1:10">
      <c r="A23" s="38">
        <v>37257</v>
      </c>
      <c r="B23" s="29" t="s">
        <v>52</v>
      </c>
      <c r="C23" s="32">
        <v>100.091172</v>
      </c>
      <c r="D23" s="32">
        <v>1.600433</v>
      </c>
      <c r="G23" s="14"/>
      <c r="H23" s="36">
        <v>0.66404175745702343</v>
      </c>
      <c r="I23" s="14"/>
      <c r="J23" s="14"/>
    </row>
    <row r="24" spans="1:10">
      <c r="A24" s="38">
        <v>37622</v>
      </c>
      <c r="B24" s="29" t="s">
        <v>52</v>
      </c>
      <c r="C24" s="31">
        <v>100.014264</v>
      </c>
      <c r="D24" s="31">
        <v>-7.6838000000000004E-2</v>
      </c>
      <c r="G24" s="14"/>
      <c r="H24" s="36">
        <v>0.66404175745702343</v>
      </c>
      <c r="I24" s="14"/>
      <c r="J24" s="14"/>
    </row>
    <row r="25" spans="1:10">
      <c r="A25" s="38">
        <v>37987</v>
      </c>
      <c r="B25" s="29" t="s">
        <v>52</v>
      </c>
      <c r="C25" s="32">
        <v>100.859489</v>
      </c>
      <c r="D25" s="32">
        <v>0.845105</v>
      </c>
      <c r="G25" s="14"/>
      <c r="H25" s="36">
        <v>0.66404175745702343</v>
      </c>
      <c r="I25" s="14"/>
      <c r="J25" s="14"/>
    </row>
    <row r="26" spans="1:10">
      <c r="A26" s="38">
        <v>38353</v>
      </c>
      <c r="B26" s="29" t="s">
        <v>52</v>
      </c>
      <c r="C26" s="31">
        <v>101.256122</v>
      </c>
      <c r="D26" s="31">
        <v>0.39325199999999999</v>
      </c>
      <c r="G26" s="14"/>
      <c r="H26" s="36">
        <v>0.66404175745702343</v>
      </c>
      <c r="I26" s="14"/>
      <c r="J26" s="14"/>
    </row>
    <row r="27" spans="1:10">
      <c r="A27" s="38">
        <v>38718</v>
      </c>
      <c r="B27" s="29" t="s">
        <v>52</v>
      </c>
      <c r="C27" s="32">
        <v>102.999145</v>
      </c>
      <c r="D27" s="32">
        <v>1.7214</v>
      </c>
      <c r="G27" s="14"/>
      <c r="H27" s="36">
        <v>0.66404175745702343</v>
      </c>
      <c r="I27" s="14"/>
      <c r="J27" s="14"/>
    </row>
    <row r="28" spans="1:10">
      <c r="A28" s="38">
        <v>39083</v>
      </c>
      <c r="B28" s="29" t="s">
        <v>52</v>
      </c>
      <c r="C28" s="31">
        <v>102.38031599999999</v>
      </c>
      <c r="D28" s="31">
        <v>-0.60080999999999996</v>
      </c>
      <c r="E28" s="39">
        <f>((C28/C21)^(1/7)-1)*100</f>
        <v>0.66404175745702343</v>
      </c>
      <c r="F28" t="s">
        <v>67</v>
      </c>
      <c r="G28" s="14"/>
      <c r="H28" s="36">
        <v>0.66404175745702343</v>
      </c>
      <c r="I28" s="36">
        <v>-0.36444103332252675</v>
      </c>
      <c r="J28" s="14"/>
    </row>
    <row r="29" spans="1:10">
      <c r="A29" s="38">
        <v>39448</v>
      </c>
      <c r="B29" s="29" t="s">
        <v>52</v>
      </c>
      <c r="C29" s="32">
        <v>101.080934</v>
      </c>
      <c r="D29" s="32">
        <v>-1.269172</v>
      </c>
      <c r="G29" s="14"/>
      <c r="H29" s="14"/>
      <c r="I29" s="36">
        <v>-0.36444103332252675</v>
      </c>
      <c r="J29" s="14"/>
    </row>
    <row r="30" spans="1:10">
      <c r="A30" s="38">
        <v>39814</v>
      </c>
      <c r="B30" s="29" t="s">
        <v>52</v>
      </c>
      <c r="C30" s="31">
        <v>99.078333999999998</v>
      </c>
      <c r="D30" s="31">
        <v>-1.981185</v>
      </c>
      <c r="G30" s="14"/>
      <c r="H30" s="14"/>
      <c r="I30" s="36">
        <v>-0.36444103332252675</v>
      </c>
      <c r="J30" s="14"/>
    </row>
    <row r="31" spans="1:10">
      <c r="A31" s="38">
        <v>40179</v>
      </c>
      <c r="B31" s="29" t="s">
        <v>52</v>
      </c>
      <c r="C31" s="32">
        <v>100</v>
      </c>
      <c r="D31" s="32">
        <v>0.93023999999999996</v>
      </c>
      <c r="G31" s="14"/>
      <c r="H31" s="14"/>
      <c r="I31" s="36">
        <v>-0.36444103332252675</v>
      </c>
      <c r="J31" s="14"/>
    </row>
    <row r="32" spans="1:10">
      <c r="A32" s="38">
        <v>40544</v>
      </c>
      <c r="B32" s="29" t="s">
        <v>52</v>
      </c>
      <c r="C32" s="31">
        <v>100.776652</v>
      </c>
      <c r="D32" s="31">
        <v>0.77665200000000001</v>
      </c>
      <c r="G32" s="14"/>
      <c r="H32" s="14"/>
      <c r="I32" s="36">
        <v>-0.36444103332252675</v>
      </c>
      <c r="J32" s="14"/>
    </row>
    <row r="33" spans="1:10">
      <c r="A33" s="38">
        <v>40909</v>
      </c>
      <c r="B33" s="29" t="s">
        <v>52</v>
      </c>
      <c r="C33" s="32">
        <v>100.528285</v>
      </c>
      <c r="D33" s="32">
        <v>-0.24645300000000001</v>
      </c>
      <c r="E33" s="39">
        <f>((C33/C28)^(1/5)-1)*100</f>
        <v>-0.36444103332252675</v>
      </c>
      <c r="F33" t="s">
        <v>68</v>
      </c>
      <c r="G33" s="14"/>
      <c r="H33" s="14"/>
      <c r="I33" s="36">
        <v>-0.36444103332252675</v>
      </c>
      <c r="J33" s="36">
        <v>0.38387057296476179</v>
      </c>
    </row>
    <row r="34" spans="1:10">
      <c r="A34" s="38">
        <v>41275</v>
      </c>
      <c r="B34" s="29" t="s">
        <v>52</v>
      </c>
      <c r="C34" s="31">
        <v>101.129724</v>
      </c>
      <c r="D34" s="31">
        <v>0.59827799999999998</v>
      </c>
      <c r="G34" s="14"/>
      <c r="H34" s="14"/>
      <c r="I34" s="14"/>
      <c r="J34" s="36">
        <v>0.38387057296476179</v>
      </c>
    </row>
    <row r="35" spans="1:10">
      <c r="A35" s="38">
        <v>41640</v>
      </c>
      <c r="B35" s="29" t="s">
        <v>52</v>
      </c>
      <c r="C35" s="32">
        <v>101.567926</v>
      </c>
      <c r="D35" s="32">
        <v>0.43330800000000003</v>
      </c>
      <c r="G35" s="14"/>
      <c r="H35" s="14"/>
      <c r="I35" s="14"/>
      <c r="J35" s="36">
        <v>0.38387057296476179</v>
      </c>
    </row>
    <row r="36" spans="1:10">
      <c r="A36" s="38">
        <v>42005</v>
      </c>
      <c r="B36" s="29" t="s">
        <v>52</v>
      </c>
      <c r="C36" s="31">
        <v>101.903434</v>
      </c>
      <c r="D36" s="31">
        <v>0.33032800000000001</v>
      </c>
      <c r="G36" s="14"/>
      <c r="H36" s="14"/>
      <c r="I36" s="14"/>
      <c r="J36" s="36">
        <v>0.38387057296476179</v>
      </c>
    </row>
    <row r="37" spans="1:10">
      <c r="A37" s="38">
        <v>42370</v>
      </c>
      <c r="B37" s="29" t="s">
        <v>52</v>
      </c>
      <c r="C37" s="32">
        <v>101.61254700000001</v>
      </c>
      <c r="D37" s="32">
        <v>-0.28545300000000001</v>
      </c>
      <c r="G37" s="14"/>
      <c r="H37" s="14"/>
      <c r="I37" s="14"/>
      <c r="J37" s="36">
        <v>0.38387057296476179</v>
      </c>
    </row>
    <row r="38" spans="1:10">
      <c r="A38" s="38">
        <v>42736</v>
      </c>
      <c r="B38" s="29" t="s">
        <v>52</v>
      </c>
      <c r="C38" s="31">
        <v>102.47264800000001</v>
      </c>
      <c r="D38" s="31">
        <v>0.84645099999999995</v>
      </c>
      <c r="E38" s="39">
        <f>((C38/C33)^(1/5)-1)*100</f>
        <v>0.38387057296476179</v>
      </c>
      <c r="F38" t="s">
        <v>70</v>
      </c>
      <c r="G38" s="14"/>
      <c r="H38" s="14"/>
      <c r="I38" s="14"/>
      <c r="J38" s="36">
        <v>0.38387057296476179</v>
      </c>
    </row>
    <row r="39" spans="1:10">
      <c r="A39" s="33" t="s">
        <v>356</v>
      </c>
    </row>
  </sheetData>
  <mergeCells count="4">
    <mergeCell ref="A2:B2"/>
    <mergeCell ref="C2:D2"/>
    <mergeCell ref="A3:B3"/>
    <mergeCell ref="A4:B4"/>
  </mergeCells>
  <hyperlinks>
    <hyperlink ref="D3" r:id="rId1" display="http://stats.oecd.org/OECDStat_Metadata/ShowMetadata.ashx?Dataset=PDB_GR&amp;Coords=[MEASURE].[GRW]&amp;ShowOnWeb=true&amp;Lang=fr"/>
    <hyperlink ref="A39" r:id="rId2" display="https://stats-2.oecd.org/index.aspx?DatasetCode=PDB_GR"/>
    <hyperlink ref="A1" r:id="rId3" display="http://stats.oecd.org/OECDStat_Metadata/ShowMetadata.ashx?Dataset=PDB_GR&amp;ShowOnWeb=true&amp;Lang=fr"/>
  </hyperlinks>
  <pageMargins left="0.7" right="0.7" top="0.75" bottom="0.75" header="0.3" footer="0.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zoomScale="60" zoomScaleNormal="60" workbookViewId="0">
      <selection activeCell="A11" sqref="A11"/>
    </sheetView>
  </sheetViews>
  <sheetFormatPr baseColWidth="10" defaultRowHeight="15"/>
  <sheetData>
    <row r="1" spans="1:9">
      <c r="A1" s="367"/>
      <c r="B1" s="367" t="s">
        <v>585</v>
      </c>
      <c r="C1" s="367"/>
      <c r="D1" s="367"/>
      <c r="E1" s="367"/>
      <c r="F1" s="367" t="s">
        <v>587</v>
      </c>
      <c r="G1" s="367"/>
      <c r="H1" s="367"/>
      <c r="I1" s="367"/>
    </row>
    <row r="2" spans="1:9">
      <c r="A2" s="367"/>
      <c r="B2" s="367" t="s">
        <v>53</v>
      </c>
      <c r="C2" s="367" t="s">
        <v>105</v>
      </c>
      <c r="D2" s="367" t="s">
        <v>107</v>
      </c>
      <c r="E2" s="367" t="s">
        <v>114</v>
      </c>
      <c r="F2" s="367" t="s">
        <v>53</v>
      </c>
      <c r="G2" s="367" t="s">
        <v>105</v>
      </c>
      <c r="H2" s="367" t="s">
        <v>107</v>
      </c>
      <c r="I2" s="367" t="s">
        <v>114</v>
      </c>
    </row>
    <row r="3" spans="1:9">
      <c r="A3" s="367" t="s">
        <v>595</v>
      </c>
      <c r="B3" s="368">
        <v>0.59667488480673669</v>
      </c>
      <c r="C3" s="368">
        <v>0.55667353874838665</v>
      </c>
      <c r="D3" s="368">
        <v>0.62732803649813285</v>
      </c>
      <c r="E3" s="368">
        <v>0.68176578736226889</v>
      </c>
      <c r="F3" s="368">
        <v>0.21046206387864039</v>
      </c>
      <c r="G3" s="368">
        <v>0.19929891312172313</v>
      </c>
      <c r="H3" s="368">
        <v>0.25561320591766579</v>
      </c>
      <c r="I3" s="368">
        <v>0.22314999291375745</v>
      </c>
    </row>
    <row r="4" spans="1:9">
      <c r="A4" s="367" t="s">
        <v>596</v>
      </c>
      <c r="B4" s="368">
        <v>0.15892084858596717</v>
      </c>
      <c r="C4" s="368">
        <v>0.18636497508085456</v>
      </c>
      <c r="D4" s="368">
        <v>0.17039682119817837</v>
      </c>
      <c r="E4" s="368">
        <v>0.13635556588621922</v>
      </c>
      <c r="F4" s="368">
        <v>0.31321154509133398</v>
      </c>
      <c r="G4" s="368">
        <v>0.32450810479665154</v>
      </c>
      <c r="H4" s="368">
        <v>0.35183844511199269</v>
      </c>
      <c r="I4" s="368">
        <v>0.31110584035222727</v>
      </c>
    </row>
    <row r="5" spans="1:9">
      <c r="A5" s="367" t="s">
        <v>597</v>
      </c>
      <c r="B5" s="368">
        <v>0.19029531179993106</v>
      </c>
      <c r="C5" s="368">
        <v>0.2117458839875595</v>
      </c>
      <c r="D5" s="368">
        <v>0.13782813407079819</v>
      </c>
      <c r="E5" s="368">
        <v>0.14460004228726495</v>
      </c>
      <c r="F5" s="368">
        <v>0.319092149264458</v>
      </c>
      <c r="G5" s="368">
        <v>0.390965898343892</v>
      </c>
      <c r="H5" s="368">
        <v>0.26532694813530183</v>
      </c>
      <c r="I5" s="368">
        <v>0.35995183697659899</v>
      </c>
    </row>
    <row r="6" spans="1:9">
      <c r="A6" s="367" t="s">
        <v>598</v>
      </c>
      <c r="B6" s="368">
        <v>4.3506749204198891E-2</v>
      </c>
      <c r="C6" s="368">
        <v>4.7004763285348222E-2</v>
      </c>
      <c r="D6" s="368">
        <v>5.3555656534408101E-2</v>
      </c>
      <c r="E6" s="368">
        <v>3.6416056278468639E-2</v>
      </c>
      <c r="F6" s="368">
        <v>0.13485574919635676</v>
      </c>
      <c r="G6" s="368">
        <v>8.8045431144600533E-2</v>
      </c>
      <c r="H6" s="368">
        <v>9.4273709405227002E-2</v>
      </c>
      <c r="I6" s="368">
        <v>9.133053865984514E-2</v>
      </c>
    </row>
    <row r="7" spans="1:9">
      <c r="A7" s="367" t="s">
        <v>599</v>
      </c>
      <c r="B7" s="368">
        <v>1.0602205603166135E-2</v>
      </c>
      <c r="C7" s="368">
        <v>-1.789161102148969E-3</v>
      </c>
      <c r="D7" s="368">
        <v>1.0891351698482595E-2</v>
      </c>
      <c r="E7" s="368">
        <v>8.6254818577831676E-4</v>
      </c>
      <c r="F7" s="368">
        <v>2.2378492569210887E-2</v>
      </c>
      <c r="G7" s="368">
        <v>-2.8183474068671963E-3</v>
      </c>
      <c r="H7" s="368">
        <v>3.2947691429812631E-2</v>
      </c>
      <c r="I7" s="368">
        <v>1.4461791097571118E-2</v>
      </c>
    </row>
    <row r="9" spans="1:9">
      <c r="A9" s="367" t="s">
        <v>345</v>
      </c>
      <c r="B9" s="367" t="s">
        <v>600</v>
      </c>
      <c r="C9" s="367"/>
      <c r="D9" s="367"/>
      <c r="E9" s="367"/>
      <c r="F9" s="367"/>
      <c r="G9" s="367"/>
      <c r="H9" s="367"/>
      <c r="I9" s="367"/>
    </row>
    <row r="10" spans="1:9">
      <c r="A10" s="367" t="s">
        <v>317</v>
      </c>
      <c r="B10" s="367" t="s">
        <v>601</v>
      </c>
      <c r="C10" s="367"/>
      <c r="D10" s="367"/>
      <c r="E10" s="367"/>
      <c r="F10" s="367"/>
      <c r="G10" s="367"/>
      <c r="H10" s="367"/>
      <c r="I10" s="367"/>
    </row>
    <row r="11" spans="1:9">
      <c r="A11" s="367" t="s">
        <v>316</v>
      </c>
      <c r="B11" s="367" t="s">
        <v>731</v>
      </c>
      <c r="C11" s="367"/>
      <c r="D11" s="367"/>
      <c r="E11" s="367"/>
      <c r="F11" s="367"/>
      <c r="G11" s="367"/>
      <c r="H11" s="367"/>
      <c r="I11" s="367"/>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topLeftCell="G1" zoomScale="70" zoomScaleNormal="70" workbookViewId="0">
      <selection activeCell="J3" sqref="J3"/>
    </sheetView>
  </sheetViews>
  <sheetFormatPr baseColWidth="10" defaultRowHeight="15"/>
  <sheetData>
    <row r="1" spans="1:10">
      <c r="A1" t="s">
        <v>324</v>
      </c>
      <c r="B1" s="370" t="s">
        <v>638</v>
      </c>
      <c r="C1" s="370" t="s">
        <v>639</v>
      </c>
      <c r="D1" s="370" t="s">
        <v>640</v>
      </c>
      <c r="E1" s="370" t="s">
        <v>641</v>
      </c>
      <c r="F1" s="370" t="s">
        <v>642</v>
      </c>
      <c r="I1" s="371" t="s">
        <v>345</v>
      </c>
      <c r="J1" s="371" t="s">
        <v>732</v>
      </c>
    </row>
    <row r="2" spans="1:10">
      <c r="A2" s="369" t="s">
        <v>602</v>
      </c>
      <c r="B2">
        <v>0.25600000000000001</v>
      </c>
      <c r="C2">
        <v>0.14599999999999999</v>
      </c>
      <c r="D2">
        <v>0.30399999999999999</v>
      </c>
      <c r="E2">
        <v>0.29499999999999998</v>
      </c>
      <c r="F2">
        <v>0.88779247595287991</v>
      </c>
      <c r="I2" s="371" t="s">
        <v>317</v>
      </c>
      <c r="J2" s="371" t="s">
        <v>733</v>
      </c>
    </row>
    <row r="3" spans="1:10" ht="409.5">
      <c r="A3" s="369" t="s">
        <v>603</v>
      </c>
      <c r="B3">
        <v>0.16200000000000001</v>
      </c>
      <c r="C3">
        <v>0.14300000000000002</v>
      </c>
      <c r="D3">
        <v>0.29199999999999998</v>
      </c>
      <c r="E3">
        <v>0.40299999999999997</v>
      </c>
      <c r="F3">
        <v>0.82135430855386504</v>
      </c>
      <c r="I3" s="371" t="s">
        <v>316</v>
      </c>
      <c r="J3" s="400" t="s">
        <v>734</v>
      </c>
    </row>
    <row r="4" spans="1:10">
      <c r="A4" s="369" t="s">
        <v>604</v>
      </c>
      <c r="B4">
        <v>0.22500000000000001</v>
      </c>
      <c r="C4">
        <v>0.20699999999999999</v>
      </c>
      <c r="D4">
        <v>0.35299999999999998</v>
      </c>
      <c r="E4">
        <v>0.215</v>
      </c>
      <c r="F4">
        <v>0.75331672322103327</v>
      </c>
    </row>
    <row r="5" spans="1:10">
      <c r="A5" s="369" t="s">
        <v>605</v>
      </c>
      <c r="B5">
        <v>0.23600000000000002</v>
      </c>
      <c r="C5">
        <v>0.17899999999999999</v>
      </c>
      <c r="D5">
        <v>0.39</v>
      </c>
      <c r="E5">
        <v>0.19500000000000001</v>
      </c>
      <c r="F5">
        <v>0.74640918354875174</v>
      </c>
    </row>
    <row r="6" spans="1:10">
      <c r="A6" s="369" t="s">
        <v>606</v>
      </c>
      <c r="B6">
        <v>0.11699999999999999</v>
      </c>
      <c r="C6">
        <v>0.18899999999999997</v>
      </c>
      <c r="D6">
        <v>0.47200000000000003</v>
      </c>
      <c r="E6">
        <v>0.221</v>
      </c>
      <c r="F6">
        <v>0.73221225286688862</v>
      </c>
    </row>
    <row r="7" spans="1:10">
      <c r="A7" s="369" t="s">
        <v>607</v>
      </c>
      <c r="B7">
        <v>0.13800000000000001</v>
      </c>
      <c r="C7">
        <v>0.16399999999999998</v>
      </c>
      <c r="D7">
        <v>0.41799999999999998</v>
      </c>
      <c r="E7">
        <v>0.28000000000000003</v>
      </c>
      <c r="F7">
        <v>0.64898846495679796</v>
      </c>
    </row>
    <row r="8" spans="1:10">
      <c r="A8" s="369" t="s">
        <v>608</v>
      </c>
      <c r="B8">
        <v>0.223</v>
      </c>
      <c r="C8">
        <v>0.17899999999999999</v>
      </c>
      <c r="D8">
        <v>0.39299999999999996</v>
      </c>
      <c r="E8">
        <v>0.20499999999999999</v>
      </c>
      <c r="F8">
        <v>0.48803707360167664</v>
      </c>
    </row>
    <row r="9" spans="1:10">
      <c r="A9" s="369" t="s">
        <v>609</v>
      </c>
      <c r="B9">
        <v>0.18100000000000002</v>
      </c>
      <c r="C9">
        <v>0.19399999999999998</v>
      </c>
      <c r="D9">
        <v>0.34799999999999998</v>
      </c>
      <c r="E9">
        <v>0.27699999999999997</v>
      </c>
      <c r="F9">
        <v>0.43873599300982741</v>
      </c>
    </row>
    <row r="10" spans="1:10">
      <c r="A10" s="369" t="s">
        <v>610</v>
      </c>
      <c r="B10">
        <v>0.22899999999999998</v>
      </c>
      <c r="C10">
        <v>0.21</v>
      </c>
      <c r="D10">
        <v>0.35200000000000004</v>
      </c>
      <c r="E10">
        <v>0.20899999999999999</v>
      </c>
      <c r="F10">
        <v>0.33460194742540122</v>
      </c>
    </row>
    <row r="11" spans="1:10">
      <c r="A11" s="369" t="s">
        <v>611</v>
      </c>
      <c r="B11">
        <v>0.23399999999999999</v>
      </c>
      <c r="C11">
        <v>0.19500000000000001</v>
      </c>
      <c r="D11">
        <v>0.318</v>
      </c>
      <c r="E11">
        <v>0.252</v>
      </c>
      <c r="F11">
        <v>0.27852539931952852</v>
      </c>
    </row>
    <row r="12" spans="1:10">
      <c r="A12" s="369" t="s">
        <v>612</v>
      </c>
      <c r="B12">
        <v>0.30599999999999999</v>
      </c>
      <c r="C12">
        <v>0.19600000000000001</v>
      </c>
      <c r="D12">
        <v>0.20899999999999999</v>
      </c>
      <c r="E12">
        <v>0.28899999999999998</v>
      </c>
      <c r="F12">
        <v>0.24386761164137652</v>
      </c>
    </row>
    <row r="13" spans="1:10">
      <c r="A13" s="369" t="s">
        <v>613</v>
      </c>
      <c r="B13">
        <v>2.3E-2</v>
      </c>
      <c r="C13">
        <v>0.107</v>
      </c>
      <c r="D13">
        <v>0.74900000000000011</v>
      </c>
      <c r="E13">
        <v>0.122</v>
      </c>
      <c r="F13">
        <v>0.23268659789537083</v>
      </c>
    </row>
    <row r="14" spans="1:10">
      <c r="A14" s="369" t="s">
        <v>614</v>
      </c>
      <c r="B14">
        <v>0.38900000000000001</v>
      </c>
      <c r="C14">
        <v>0.16899999999999998</v>
      </c>
      <c r="D14">
        <v>0.13500000000000001</v>
      </c>
      <c r="E14">
        <v>0.307</v>
      </c>
      <c r="F14">
        <v>0.21400758056575281</v>
      </c>
    </row>
    <row r="15" spans="1:10">
      <c r="A15" s="369" t="s">
        <v>615</v>
      </c>
      <c r="B15">
        <v>0.23199999999999998</v>
      </c>
      <c r="C15">
        <v>0.22600000000000001</v>
      </c>
      <c r="D15">
        <v>0.309</v>
      </c>
      <c r="E15">
        <v>0.23199999999999998</v>
      </c>
      <c r="F15">
        <v>0.20220372809320122</v>
      </c>
    </row>
    <row r="16" spans="1:10">
      <c r="A16" s="369" t="s">
        <v>616</v>
      </c>
      <c r="B16">
        <v>0.14899999999999999</v>
      </c>
      <c r="C16">
        <v>0.23800000000000002</v>
      </c>
      <c r="D16">
        <v>0.26700000000000002</v>
      </c>
      <c r="E16">
        <v>0.34600000000000003</v>
      </c>
      <c r="F16">
        <v>0.19761054829252242</v>
      </c>
    </row>
    <row r="17" spans="1:6">
      <c r="A17" s="369" t="s">
        <v>617</v>
      </c>
      <c r="B17">
        <v>0.31900000000000001</v>
      </c>
      <c r="C17">
        <v>0.187</v>
      </c>
      <c r="D17">
        <v>0.29600000000000004</v>
      </c>
      <c r="E17">
        <v>0.19899999999999998</v>
      </c>
      <c r="F17">
        <v>0.19571435743040932</v>
      </c>
    </row>
    <row r="18" spans="1:6">
      <c r="A18" s="369" t="s">
        <v>618</v>
      </c>
      <c r="B18">
        <v>0.32700000000000001</v>
      </c>
      <c r="C18">
        <v>0.19500000000000001</v>
      </c>
      <c r="D18">
        <v>0.16300000000000001</v>
      </c>
      <c r="E18">
        <v>0.315</v>
      </c>
      <c r="F18">
        <v>0.1835852029824569</v>
      </c>
    </row>
    <row r="19" spans="1:6">
      <c r="A19" s="369" t="s">
        <v>73</v>
      </c>
      <c r="B19">
        <v>0.114</v>
      </c>
      <c r="C19">
        <v>0.16899999999999998</v>
      </c>
      <c r="D19">
        <v>0.26500000000000001</v>
      </c>
      <c r="E19">
        <v>0.45299999999999996</v>
      </c>
      <c r="F19">
        <v>0.16526870735554683</v>
      </c>
    </row>
    <row r="20" spans="1:6">
      <c r="A20" s="369" t="s">
        <v>619</v>
      </c>
      <c r="B20">
        <v>0.29600000000000004</v>
      </c>
      <c r="C20">
        <v>0.17499999999999999</v>
      </c>
      <c r="D20">
        <v>0.19699999999999998</v>
      </c>
      <c r="E20">
        <v>0.33200000000000002</v>
      </c>
      <c r="F20">
        <v>0.1519407421591244</v>
      </c>
    </row>
    <row r="21" spans="1:6">
      <c r="A21" s="369" t="s">
        <v>620</v>
      </c>
      <c r="B21">
        <v>0.42100000000000004</v>
      </c>
      <c r="C21">
        <v>0.17</v>
      </c>
      <c r="D21">
        <v>0.11599999999999999</v>
      </c>
      <c r="E21">
        <v>0.29399999999999998</v>
      </c>
      <c r="F21">
        <v>0.12075794768652746</v>
      </c>
    </row>
    <row r="22" spans="1:6">
      <c r="A22" s="369" t="s">
        <v>621</v>
      </c>
      <c r="B22">
        <v>0.33299999999999996</v>
      </c>
      <c r="C22">
        <v>0.182</v>
      </c>
      <c r="D22">
        <v>0.17499999999999999</v>
      </c>
      <c r="E22">
        <v>0.31</v>
      </c>
      <c r="F22">
        <v>0.11597334773996038</v>
      </c>
    </row>
    <row r="23" spans="1:6">
      <c r="A23" s="369" t="s">
        <v>622</v>
      </c>
      <c r="B23">
        <v>0.20699999999999999</v>
      </c>
      <c r="C23">
        <v>0.19500000000000001</v>
      </c>
      <c r="D23">
        <v>0.26</v>
      </c>
      <c r="E23">
        <v>0.33799999999999997</v>
      </c>
      <c r="F23">
        <v>0.10928024185342441</v>
      </c>
    </row>
    <row r="24" spans="1:6">
      <c r="A24" s="369" t="s">
        <v>623</v>
      </c>
      <c r="B24">
        <v>0.33100000000000002</v>
      </c>
      <c r="C24">
        <v>0.19800000000000001</v>
      </c>
      <c r="D24">
        <v>0.184</v>
      </c>
      <c r="E24">
        <v>0.28699999999999998</v>
      </c>
      <c r="F24">
        <v>0.10742827300425514</v>
      </c>
    </row>
    <row r="25" spans="1:6">
      <c r="A25" s="369" t="s">
        <v>624</v>
      </c>
      <c r="B25">
        <v>0.35</v>
      </c>
      <c r="C25">
        <v>0.247</v>
      </c>
      <c r="D25">
        <v>0.161</v>
      </c>
      <c r="E25">
        <v>0.24199999999999999</v>
      </c>
      <c r="F25">
        <v>0.10467838791315136</v>
      </c>
    </row>
    <row r="26" spans="1:6">
      <c r="A26" s="369" t="s">
        <v>625</v>
      </c>
      <c r="B26">
        <v>0.28499999999999998</v>
      </c>
      <c r="C26">
        <v>0.20100000000000001</v>
      </c>
      <c r="D26">
        <v>0.19600000000000001</v>
      </c>
      <c r="E26">
        <v>0.318</v>
      </c>
      <c r="F26">
        <v>8.5158108210835873E-2</v>
      </c>
    </row>
    <row r="27" spans="1:6">
      <c r="A27" s="369" t="s">
        <v>626</v>
      </c>
      <c r="B27">
        <v>0.28199999999999997</v>
      </c>
      <c r="C27">
        <v>0.218</v>
      </c>
      <c r="D27">
        <v>0.187</v>
      </c>
      <c r="E27">
        <v>0.313</v>
      </c>
      <c r="F27">
        <v>8.0242935227284956E-2</v>
      </c>
    </row>
    <row r="28" spans="1:6">
      <c r="A28" s="369" t="s">
        <v>627</v>
      </c>
      <c r="B28">
        <v>0.156</v>
      </c>
      <c r="C28">
        <v>0.19500000000000001</v>
      </c>
      <c r="D28">
        <v>0.187</v>
      </c>
      <c r="E28">
        <v>0.46100000000000002</v>
      </c>
      <c r="F28">
        <v>7.3741805089595658E-2</v>
      </c>
    </row>
    <row r="29" spans="1:6">
      <c r="A29" s="369" t="s">
        <v>628</v>
      </c>
      <c r="B29">
        <v>0.435</v>
      </c>
      <c r="C29">
        <v>0.13100000000000001</v>
      </c>
      <c r="D29">
        <v>0.14899999999999999</v>
      </c>
      <c r="E29">
        <v>0.28499999999999998</v>
      </c>
      <c r="F29">
        <v>6.6909492860575001E-2</v>
      </c>
    </row>
    <row r="30" spans="1:6">
      <c r="A30" s="369" t="s">
        <v>629</v>
      </c>
      <c r="B30">
        <v>0.22699999999999998</v>
      </c>
      <c r="C30">
        <v>0.252</v>
      </c>
      <c r="D30">
        <v>0.18100000000000002</v>
      </c>
      <c r="E30">
        <v>0.34100000000000003</v>
      </c>
      <c r="F30">
        <v>5.8912439902893077E-2</v>
      </c>
    </row>
    <row r="31" spans="1:6">
      <c r="A31" s="369" t="s">
        <v>630</v>
      </c>
      <c r="B31">
        <v>0.40100000000000002</v>
      </c>
      <c r="C31">
        <v>0.159</v>
      </c>
      <c r="D31">
        <v>0.185</v>
      </c>
      <c r="E31">
        <v>0.255</v>
      </c>
      <c r="F31">
        <v>2.7126144212621769E-2</v>
      </c>
    </row>
    <row r="32" spans="1:6">
      <c r="A32" s="369" t="s">
        <v>631</v>
      </c>
      <c r="B32">
        <v>0.12</v>
      </c>
      <c r="C32">
        <v>0.16899999999999998</v>
      </c>
      <c r="D32">
        <v>0.29699999999999999</v>
      </c>
      <c r="E32">
        <v>0.41399999999999998</v>
      </c>
      <c r="F32">
        <v>2.6373541871126699E-2</v>
      </c>
    </row>
    <row r="33" spans="1:6">
      <c r="A33" s="369" t="s">
        <v>632</v>
      </c>
      <c r="B33">
        <v>0.41700000000000004</v>
      </c>
      <c r="C33">
        <v>8.1000000000000003E-2</v>
      </c>
      <c r="D33">
        <v>0.124</v>
      </c>
      <c r="E33">
        <v>0.37799999999999995</v>
      </c>
      <c r="F33">
        <v>5.6304947391945309E-3</v>
      </c>
    </row>
    <row r="34" spans="1:6">
      <c r="A34" s="369" t="s">
        <v>74</v>
      </c>
      <c r="B34">
        <v>0.255</v>
      </c>
      <c r="C34">
        <v>0.24299999999999999</v>
      </c>
      <c r="D34">
        <v>0.22800000000000001</v>
      </c>
      <c r="E34">
        <v>0.27399999999999997</v>
      </c>
      <c r="F34">
        <v>0</v>
      </c>
    </row>
    <row r="35" spans="1:6">
      <c r="A35" s="369" t="s">
        <v>633</v>
      </c>
      <c r="B35">
        <v>0.32799999999999996</v>
      </c>
      <c r="C35">
        <v>0.17699999999999999</v>
      </c>
      <c r="D35">
        <v>0.17199999999999999</v>
      </c>
      <c r="E35">
        <v>0.32400000000000001</v>
      </c>
      <c r="F35">
        <v>0</v>
      </c>
    </row>
    <row r="36" spans="1:6">
      <c r="A36" s="369" t="s">
        <v>634</v>
      </c>
      <c r="B36">
        <v>5.7000000000000002E-2</v>
      </c>
      <c r="C36">
        <v>7.8E-2</v>
      </c>
      <c r="D36">
        <v>4.7E-2</v>
      </c>
      <c r="E36">
        <v>0.81900000000000006</v>
      </c>
      <c r="F36">
        <v>0</v>
      </c>
    </row>
    <row r="37" spans="1:6">
      <c r="A37" s="369" t="s">
        <v>635</v>
      </c>
      <c r="B37">
        <v>0.54100000000000004</v>
      </c>
      <c r="C37">
        <v>9.8000000000000004E-2</v>
      </c>
      <c r="D37">
        <v>0.107</v>
      </c>
      <c r="E37">
        <v>0.255</v>
      </c>
      <c r="F37">
        <v>0</v>
      </c>
    </row>
    <row r="38" spans="1:6">
      <c r="A38" s="369" t="s">
        <v>636</v>
      </c>
      <c r="B38">
        <v>0.71</v>
      </c>
      <c r="C38">
        <v>7.2999999999999995E-2</v>
      </c>
      <c r="D38">
        <v>6.7000000000000004E-2</v>
      </c>
      <c r="E38">
        <v>0.15</v>
      </c>
      <c r="F38">
        <v>0</v>
      </c>
    </row>
    <row r="39" spans="1:6">
      <c r="A39" s="369" t="s">
        <v>637</v>
      </c>
      <c r="B39">
        <v>0.74299999999999999</v>
      </c>
      <c r="C39">
        <v>6.9000000000000006E-2</v>
      </c>
      <c r="D39">
        <v>7.2000000000000008E-2</v>
      </c>
      <c r="E39">
        <v>0.11699999999999999</v>
      </c>
      <c r="F39">
        <v>0</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topLeftCell="A46" zoomScale="40" zoomScaleNormal="40" workbookViewId="0">
      <selection activeCell="P4" sqref="P4"/>
    </sheetView>
  </sheetViews>
  <sheetFormatPr baseColWidth="10" defaultRowHeight="15"/>
  <sheetData>
    <row r="1" spans="1:17">
      <c r="A1" s="372" t="s">
        <v>325</v>
      </c>
      <c r="B1" s="237" t="s">
        <v>326</v>
      </c>
      <c r="P1" t="s">
        <v>345</v>
      </c>
      <c r="Q1" s="398" t="s">
        <v>735</v>
      </c>
    </row>
    <row r="2" spans="1:17">
      <c r="A2" s="373"/>
      <c r="B2" s="238" t="s">
        <v>37</v>
      </c>
      <c r="C2" s="238" t="s">
        <v>38</v>
      </c>
      <c r="D2" s="238" t="s">
        <v>39</v>
      </c>
      <c r="E2" s="238" t="s">
        <v>40</v>
      </c>
      <c r="F2" s="238" t="s">
        <v>41</v>
      </c>
      <c r="G2" s="238" t="s">
        <v>42</v>
      </c>
      <c r="H2" s="238" t="s">
        <v>43</v>
      </c>
      <c r="I2" s="238" t="s">
        <v>44</v>
      </c>
      <c r="J2" s="238" t="s">
        <v>45</v>
      </c>
      <c r="K2" s="238" t="s">
        <v>46</v>
      </c>
      <c r="L2" s="238" t="s">
        <v>47</v>
      </c>
      <c r="M2" s="238" t="s">
        <v>48</v>
      </c>
      <c r="N2" s="238" t="s">
        <v>49</v>
      </c>
      <c r="P2" t="s">
        <v>317</v>
      </c>
      <c r="Q2" t="s">
        <v>241</v>
      </c>
    </row>
    <row r="3" spans="1:17">
      <c r="A3" s="373" t="s">
        <v>366</v>
      </c>
      <c r="B3" s="239">
        <v>91.6</v>
      </c>
      <c r="C3" s="239">
        <v>96.2</v>
      </c>
      <c r="D3" s="239">
        <v>99.8</v>
      </c>
      <c r="E3" s="239">
        <v>100.6</v>
      </c>
      <c r="F3" s="239">
        <v>93</v>
      </c>
      <c r="G3" s="239">
        <v>100</v>
      </c>
      <c r="H3" s="239">
        <v>106.4</v>
      </c>
      <c r="I3" s="239">
        <v>106.7</v>
      </c>
      <c r="J3" s="239">
        <v>104.2</v>
      </c>
      <c r="K3" s="239">
        <v>102.6</v>
      </c>
      <c r="L3" s="239">
        <v>102.4</v>
      </c>
      <c r="M3" s="239">
        <v>99.5</v>
      </c>
      <c r="N3" s="240"/>
      <c r="P3" t="s">
        <v>316</v>
      </c>
      <c r="Q3" t="s">
        <v>327</v>
      </c>
    </row>
    <row r="4" spans="1:17">
      <c r="A4" s="373" t="s">
        <v>105</v>
      </c>
      <c r="B4" s="239">
        <v>90.6</v>
      </c>
      <c r="C4" s="239">
        <v>95.4</v>
      </c>
      <c r="D4" s="239">
        <v>98.6</v>
      </c>
      <c r="E4" s="239">
        <v>98.8</v>
      </c>
      <c r="F4" s="239">
        <v>91.1</v>
      </c>
      <c r="G4" s="239">
        <v>100</v>
      </c>
      <c r="H4" s="239">
        <v>106.1</v>
      </c>
      <c r="I4" s="239">
        <v>106</v>
      </c>
      <c r="J4" s="239">
        <v>103.3</v>
      </c>
      <c r="K4" s="239">
        <v>102.2</v>
      </c>
      <c r="L4" s="239">
        <v>102.8</v>
      </c>
      <c r="M4" s="239">
        <v>100.1</v>
      </c>
      <c r="N4" s="239">
        <v>104.9</v>
      </c>
    </row>
    <row r="5" spans="1:17">
      <c r="A5" s="373" t="s">
        <v>114</v>
      </c>
      <c r="B5" s="239">
        <v>84.6</v>
      </c>
      <c r="C5" s="239">
        <v>90.5</v>
      </c>
      <c r="D5" s="239">
        <v>94.1</v>
      </c>
      <c r="E5" s="239">
        <v>97.2</v>
      </c>
      <c r="F5" s="239">
        <v>92.7</v>
      </c>
      <c r="G5" s="239">
        <v>100</v>
      </c>
      <c r="H5" s="239">
        <v>107.2</v>
      </c>
      <c r="I5" s="239">
        <v>109.3</v>
      </c>
      <c r="J5" s="239">
        <v>107.9</v>
      </c>
      <c r="K5" s="239">
        <v>106.6</v>
      </c>
      <c r="L5" s="239">
        <v>107.3</v>
      </c>
      <c r="M5" s="239">
        <v>105.1</v>
      </c>
      <c r="N5" s="239">
        <v>109.7</v>
      </c>
    </row>
    <row r="6" spans="1:17">
      <c r="A6" s="373" t="s">
        <v>53</v>
      </c>
      <c r="B6" s="239">
        <v>92.8</v>
      </c>
      <c r="C6" s="239">
        <v>96.9</v>
      </c>
      <c r="D6" s="239">
        <v>100.5</v>
      </c>
      <c r="E6" s="239">
        <v>102.6</v>
      </c>
      <c r="F6" s="239">
        <v>94.9</v>
      </c>
      <c r="G6" s="239">
        <v>100</v>
      </c>
      <c r="H6" s="239">
        <v>105</v>
      </c>
      <c r="I6" s="239">
        <v>105.4</v>
      </c>
      <c r="J6" s="239">
        <v>102.8</v>
      </c>
      <c r="K6" s="239">
        <v>100.9</v>
      </c>
      <c r="L6" s="239">
        <v>99.4</v>
      </c>
      <c r="M6" s="239">
        <v>96.2</v>
      </c>
      <c r="N6" s="239">
        <v>100.2</v>
      </c>
    </row>
    <row r="7" spans="1:17">
      <c r="A7" s="373" t="s">
        <v>107</v>
      </c>
      <c r="B7" s="239">
        <v>100.7</v>
      </c>
      <c r="C7" s="239">
        <v>103</v>
      </c>
      <c r="D7" s="239">
        <v>106.1</v>
      </c>
      <c r="E7" s="239">
        <v>104.5</v>
      </c>
      <c r="F7" s="239">
        <v>95.4</v>
      </c>
      <c r="G7" s="239">
        <v>100</v>
      </c>
      <c r="H7" s="239">
        <v>106.5</v>
      </c>
      <c r="I7" s="239">
        <v>105.4</v>
      </c>
      <c r="J7" s="239">
        <v>102.4</v>
      </c>
      <c r="K7" s="239">
        <v>100.5</v>
      </c>
      <c r="L7" s="239">
        <v>100</v>
      </c>
      <c r="M7" s="239">
        <v>97.3</v>
      </c>
      <c r="N7" s="239">
        <v>99.6</v>
      </c>
    </row>
    <row r="8" spans="1:17">
      <c r="A8" s="373" t="s">
        <v>110</v>
      </c>
      <c r="B8" s="239">
        <v>87.8</v>
      </c>
      <c r="C8" s="239">
        <v>93.6</v>
      </c>
      <c r="D8" s="239">
        <v>97.2</v>
      </c>
      <c r="E8" s="239">
        <v>99.7</v>
      </c>
      <c r="F8" s="239">
        <v>92.3</v>
      </c>
      <c r="G8" s="239">
        <v>100</v>
      </c>
      <c r="H8" s="239">
        <v>108.4</v>
      </c>
      <c r="I8" s="239">
        <v>109.8</v>
      </c>
      <c r="J8" s="239">
        <v>107.2</v>
      </c>
      <c r="K8" s="239">
        <v>104.7</v>
      </c>
      <c r="L8" s="239">
        <v>104.1</v>
      </c>
      <c r="M8" s="239">
        <v>101.4</v>
      </c>
      <c r="N8" s="239">
        <v>107.3</v>
      </c>
    </row>
    <row r="9" spans="1:17">
      <c r="A9" s="372" t="s">
        <v>325</v>
      </c>
      <c r="B9" s="237" t="s">
        <v>328</v>
      </c>
    </row>
    <row r="10" spans="1:17">
      <c r="A10" s="373"/>
      <c r="B10" s="238" t="s">
        <v>37</v>
      </c>
      <c r="C10" s="238" t="s">
        <v>38</v>
      </c>
      <c r="D10" s="238" t="s">
        <v>39</v>
      </c>
      <c r="E10" s="238" t="s">
        <v>40</v>
      </c>
      <c r="F10" s="238" t="s">
        <v>41</v>
      </c>
      <c r="G10" s="238" t="s">
        <v>42</v>
      </c>
      <c r="H10" s="238" t="s">
        <v>43</v>
      </c>
      <c r="I10" s="238" t="s">
        <v>44</v>
      </c>
      <c r="J10" s="238" t="s">
        <v>45</v>
      </c>
      <c r="K10" s="238" t="s">
        <v>46</v>
      </c>
      <c r="L10" s="238" t="s">
        <v>47</v>
      </c>
      <c r="M10" s="238" t="s">
        <v>48</v>
      </c>
      <c r="N10" s="238" t="s">
        <v>49</v>
      </c>
    </row>
    <row r="11" spans="1:17">
      <c r="A11" s="373" t="s">
        <v>366</v>
      </c>
      <c r="B11" s="239">
        <v>104.6</v>
      </c>
      <c r="C11" s="239">
        <v>103.5</v>
      </c>
      <c r="D11" s="239">
        <v>101.5</v>
      </c>
      <c r="E11" s="239">
        <v>99.8</v>
      </c>
      <c r="F11" s="239">
        <v>99.6</v>
      </c>
      <c r="G11" s="239">
        <v>100</v>
      </c>
      <c r="H11" s="239">
        <v>99.2</v>
      </c>
      <c r="I11" s="239">
        <v>100.1</v>
      </c>
      <c r="J11" s="239">
        <v>98.9</v>
      </c>
      <c r="K11" s="239">
        <v>97.9</v>
      </c>
      <c r="L11" s="239">
        <v>99.8</v>
      </c>
      <c r="M11" s="239">
        <v>99</v>
      </c>
      <c r="N11" s="239">
        <v>98.7</v>
      </c>
    </row>
    <row r="12" spans="1:17">
      <c r="A12" s="373" t="s">
        <v>105</v>
      </c>
      <c r="B12" s="239">
        <v>110.4</v>
      </c>
      <c r="C12" s="239">
        <v>107.8</v>
      </c>
      <c r="D12" s="239">
        <v>104</v>
      </c>
      <c r="E12" s="239">
        <v>101.3</v>
      </c>
      <c r="F12" s="239">
        <v>100.3</v>
      </c>
      <c r="G12" s="239">
        <v>100</v>
      </c>
      <c r="H12" s="239">
        <v>98.1</v>
      </c>
      <c r="I12" s="239">
        <v>99.5</v>
      </c>
      <c r="J12" s="239">
        <v>97.7</v>
      </c>
      <c r="K12" s="239">
        <v>97.1</v>
      </c>
      <c r="L12" s="239">
        <v>99.2</v>
      </c>
      <c r="M12" s="239">
        <v>98.6</v>
      </c>
      <c r="N12" s="239">
        <v>98.1</v>
      </c>
    </row>
    <row r="13" spans="1:17">
      <c r="A13" s="373" t="s">
        <v>114</v>
      </c>
      <c r="B13" s="239">
        <v>96.6</v>
      </c>
      <c r="C13" s="239">
        <v>96.2</v>
      </c>
      <c r="D13" s="239">
        <v>96.3</v>
      </c>
      <c r="E13" s="239">
        <v>96.7</v>
      </c>
      <c r="F13" s="239">
        <v>98.6</v>
      </c>
      <c r="G13" s="239">
        <v>100</v>
      </c>
      <c r="H13" s="239">
        <v>101.2</v>
      </c>
      <c r="I13" s="239">
        <v>102.2</v>
      </c>
      <c r="J13" s="239">
        <v>100.9</v>
      </c>
      <c r="K13" s="239">
        <v>99.9</v>
      </c>
      <c r="L13" s="239">
        <v>101.8</v>
      </c>
      <c r="M13" s="239">
        <v>102.2</v>
      </c>
      <c r="N13" s="239">
        <v>102.1</v>
      </c>
    </row>
    <row r="14" spans="1:17">
      <c r="A14" s="373" t="s">
        <v>53</v>
      </c>
      <c r="B14" s="239">
        <v>100.1</v>
      </c>
      <c r="C14" s="239">
        <v>101</v>
      </c>
      <c r="D14" s="239">
        <v>101.8</v>
      </c>
      <c r="E14" s="239">
        <v>101</v>
      </c>
      <c r="F14" s="239">
        <v>99.8</v>
      </c>
      <c r="G14" s="239">
        <v>100</v>
      </c>
      <c r="H14" s="239">
        <v>99.9</v>
      </c>
      <c r="I14" s="239">
        <v>100</v>
      </c>
      <c r="J14" s="239">
        <v>99.2</v>
      </c>
      <c r="K14" s="239">
        <v>98.4</v>
      </c>
      <c r="L14" s="239">
        <v>98.5</v>
      </c>
      <c r="M14" s="239">
        <v>97.4</v>
      </c>
      <c r="N14" s="239">
        <v>97.6</v>
      </c>
    </row>
    <row r="15" spans="1:17">
      <c r="A15" s="373" t="s">
        <v>107</v>
      </c>
      <c r="B15" s="239">
        <v>99.1</v>
      </c>
      <c r="C15" s="239">
        <v>98.3</v>
      </c>
      <c r="D15" s="239">
        <v>98.4</v>
      </c>
      <c r="E15" s="239">
        <v>98.2</v>
      </c>
      <c r="F15" s="239">
        <v>98.7</v>
      </c>
      <c r="G15" s="239">
        <v>100</v>
      </c>
      <c r="H15" s="239">
        <v>100.5</v>
      </c>
      <c r="I15" s="239">
        <v>101.2</v>
      </c>
      <c r="J15" s="239">
        <v>98.8</v>
      </c>
      <c r="K15" s="239">
        <v>96.8</v>
      </c>
      <c r="L15" s="239">
        <v>98.9</v>
      </c>
      <c r="M15" s="239">
        <v>99.4</v>
      </c>
      <c r="N15" s="239">
        <v>99.6</v>
      </c>
    </row>
    <row r="16" spans="1:17">
      <c r="A16" s="373" t="s">
        <v>110</v>
      </c>
      <c r="B16" s="239">
        <v>106.7</v>
      </c>
      <c r="C16" s="239">
        <v>105.6</v>
      </c>
      <c r="D16" s="239">
        <v>101.6</v>
      </c>
      <c r="E16" s="239">
        <v>98.5</v>
      </c>
      <c r="F16" s="239">
        <v>99.1</v>
      </c>
      <c r="G16" s="239">
        <v>100</v>
      </c>
      <c r="H16" s="239">
        <v>97.8</v>
      </c>
      <c r="I16" s="239">
        <v>100.2</v>
      </c>
      <c r="J16" s="239">
        <v>100.3</v>
      </c>
      <c r="K16" s="239">
        <v>99</v>
      </c>
      <c r="L16" s="239">
        <v>102.5</v>
      </c>
      <c r="M16" s="239">
        <v>100.7</v>
      </c>
      <c r="N16" s="239">
        <v>99.4</v>
      </c>
    </row>
    <row r="17" spans="1:14">
      <c r="A17" s="372" t="s">
        <v>325</v>
      </c>
      <c r="B17" s="237" t="s">
        <v>329</v>
      </c>
    </row>
    <row r="18" spans="1:14">
      <c r="A18" s="373"/>
      <c r="B18" s="238" t="s">
        <v>37</v>
      </c>
      <c r="C18" s="238" t="s">
        <v>38</v>
      </c>
      <c r="D18" s="238" t="s">
        <v>39</v>
      </c>
      <c r="E18" s="238" t="s">
        <v>40</v>
      </c>
      <c r="F18" s="238" t="s">
        <v>41</v>
      </c>
      <c r="G18" s="238" t="s">
        <v>42</v>
      </c>
      <c r="H18" s="238" t="s">
        <v>43</v>
      </c>
      <c r="I18" s="238" t="s">
        <v>44</v>
      </c>
      <c r="J18" s="238" t="s">
        <v>45</v>
      </c>
      <c r="K18" s="238" t="s">
        <v>46</v>
      </c>
      <c r="L18" s="238" t="s">
        <v>47</v>
      </c>
      <c r="M18" s="238" t="s">
        <v>48</v>
      </c>
      <c r="N18" s="238" t="s">
        <v>49</v>
      </c>
    </row>
    <row r="19" spans="1:14">
      <c r="A19" s="373" t="s">
        <v>366</v>
      </c>
      <c r="B19" s="239">
        <v>94</v>
      </c>
      <c r="C19" s="239">
        <v>95</v>
      </c>
      <c r="D19" s="239">
        <v>95.5</v>
      </c>
      <c r="E19" s="239">
        <v>98.3</v>
      </c>
      <c r="F19" s="239">
        <v>97.9</v>
      </c>
      <c r="G19" s="239">
        <v>100</v>
      </c>
      <c r="H19" s="239">
        <v>103.5</v>
      </c>
      <c r="I19" s="239">
        <v>106.3</v>
      </c>
      <c r="J19" s="239">
        <v>106.9</v>
      </c>
      <c r="K19" s="239">
        <v>106.4</v>
      </c>
      <c r="L19" s="239">
        <v>108.6</v>
      </c>
      <c r="M19" s="239">
        <v>108.1</v>
      </c>
      <c r="N19" s="240"/>
    </row>
    <row r="20" spans="1:14">
      <c r="A20" s="373" t="s">
        <v>105</v>
      </c>
      <c r="B20" s="239">
        <v>92.8</v>
      </c>
      <c r="C20" s="239">
        <v>94.1</v>
      </c>
      <c r="D20" s="239">
        <v>95.5</v>
      </c>
      <c r="E20" s="239">
        <v>98.2</v>
      </c>
      <c r="F20" s="239">
        <v>98</v>
      </c>
      <c r="G20" s="239">
        <v>100</v>
      </c>
      <c r="H20" s="239">
        <v>103.1</v>
      </c>
      <c r="I20" s="239">
        <v>106.4</v>
      </c>
      <c r="J20" s="239">
        <v>106.8</v>
      </c>
      <c r="K20" s="239">
        <v>107</v>
      </c>
      <c r="L20" s="239">
        <v>110.1</v>
      </c>
      <c r="M20" s="239">
        <v>109.9</v>
      </c>
      <c r="N20" s="239">
        <v>111.1</v>
      </c>
    </row>
    <row r="21" spans="1:14">
      <c r="A21" s="373" t="s">
        <v>114</v>
      </c>
      <c r="B21" s="239">
        <v>92</v>
      </c>
      <c r="C21" s="239">
        <v>93.2</v>
      </c>
      <c r="D21" s="239">
        <v>93.9</v>
      </c>
      <c r="E21" s="239">
        <v>95.4</v>
      </c>
      <c r="F21" s="239">
        <v>96.2</v>
      </c>
      <c r="G21" s="239">
        <v>100</v>
      </c>
      <c r="H21" s="239">
        <v>102.8</v>
      </c>
      <c r="I21" s="239">
        <v>106.7</v>
      </c>
      <c r="J21" s="239">
        <v>106.2</v>
      </c>
      <c r="K21" s="239">
        <v>105.9</v>
      </c>
      <c r="L21" s="239">
        <v>109.5</v>
      </c>
      <c r="M21" s="239">
        <v>109.6</v>
      </c>
      <c r="N21" s="239">
        <v>110.2</v>
      </c>
    </row>
    <row r="22" spans="1:14">
      <c r="A22" s="373" t="s">
        <v>53</v>
      </c>
      <c r="B22" s="239">
        <v>96.1</v>
      </c>
      <c r="C22" s="239">
        <v>96.5</v>
      </c>
      <c r="D22" s="239">
        <v>96.4</v>
      </c>
      <c r="E22" s="239">
        <v>98.5</v>
      </c>
      <c r="F22" s="239">
        <v>98.5</v>
      </c>
      <c r="G22" s="239">
        <v>100</v>
      </c>
      <c r="H22" s="239">
        <v>103.9</v>
      </c>
      <c r="I22" s="239">
        <v>106</v>
      </c>
      <c r="J22" s="239">
        <v>106.8</v>
      </c>
      <c r="K22" s="239">
        <v>105.2</v>
      </c>
      <c r="L22" s="239">
        <v>106.2</v>
      </c>
      <c r="M22" s="239">
        <v>106</v>
      </c>
      <c r="N22" s="239">
        <v>106.1</v>
      </c>
    </row>
    <row r="23" spans="1:14">
      <c r="A23" s="373" t="s">
        <v>107</v>
      </c>
      <c r="B23" s="239">
        <v>98.2</v>
      </c>
      <c r="C23" s="239">
        <v>99.3</v>
      </c>
      <c r="D23" s="239">
        <v>98</v>
      </c>
      <c r="E23" s="239">
        <v>100.6</v>
      </c>
      <c r="F23" s="239">
        <v>99.2</v>
      </c>
      <c r="G23" s="239">
        <v>100</v>
      </c>
      <c r="H23" s="239">
        <v>103.3</v>
      </c>
      <c r="I23" s="239">
        <v>106.1</v>
      </c>
      <c r="J23" s="239">
        <v>107.5</v>
      </c>
      <c r="K23" s="239">
        <v>106.5</v>
      </c>
      <c r="L23" s="239">
        <v>107.1</v>
      </c>
      <c r="M23" s="239">
        <v>106.2</v>
      </c>
      <c r="N23" s="239">
        <v>106.9</v>
      </c>
    </row>
    <row r="24" spans="1:14">
      <c r="A24" s="373" t="s">
        <v>110</v>
      </c>
      <c r="B24" s="239">
        <v>90.2</v>
      </c>
      <c r="C24" s="239">
        <v>90.7</v>
      </c>
      <c r="D24" s="239">
        <v>92.3</v>
      </c>
      <c r="E24" s="239">
        <v>97.4</v>
      </c>
      <c r="F24" s="239">
        <v>95.8</v>
      </c>
      <c r="G24" s="239">
        <v>100</v>
      </c>
      <c r="H24" s="239">
        <v>105</v>
      </c>
      <c r="I24" s="239">
        <v>108.1</v>
      </c>
      <c r="J24" s="239">
        <v>109.2</v>
      </c>
      <c r="K24" s="239">
        <v>109.2</v>
      </c>
      <c r="L24" s="239">
        <v>113</v>
      </c>
      <c r="M24" s="239">
        <v>111.7</v>
      </c>
      <c r="N24" s="239">
        <v>112.9</v>
      </c>
    </row>
    <row r="25" spans="1:14">
      <c r="A25" s="372" t="s">
        <v>325</v>
      </c>
      <c r="B25" s="237" t="s">
        <v>217</v>
      </c>
    </row>
    <row r="26" spans="1:14">
      <c r="A26" s="373"/>
      <c r="B26" s="238" t="s">
        <v>37</v>
      </c>
      <c r="C26" s="238" t="s">
        <v>38</v>
      </c>
      <c r="D26" s="238" t="s">
        <v>39</v>
      </c>
      <c r="E26" s="238" t="s">
        <v>40</v>
      </c>
      <c r="F26" s="238" t="s">
        <v>41</v>
      </c>
      <c r="G26" s="238" t="s">
        <v>42</v>
      </c>
      <c r="H26" s="238" t="s">
        <v>43</v>
      </c>
      <c r="I26" s="238" t="s">
        <v>44</v>
      </c>
      <c r="J26" s="238" t="s">
        <v>45</v>
      </c>
      <c r="K26" s="238" t="s">
        <v>46</v>
      </c>
      <c r="L26" s="238" t="s">
        <v>47</v>
      </c>
      <c r="M26" s="238" t="s">
        <v>48</v>
      </c>
      <c r="N26" s="238" t="s">
        <v>49</v>
      </c>
    </row>
    <row r="27" spans="1:14">
      <c r="A27" s="373" t="s">
        <v>366</v>
      </c>
      <c r="B27" s="239">
        <v>95.7</v>
      </c>
      <c r="C27" s="239">
        <v>97.6</v>
      </c>
      <c r="D27" s="239">
        <v>98.6</v>
      </c>
      <c r="E27" s="239">
        <v>100</v>
      </c>
      <c r="F27" s="239">
        <v>95.7</v>
      </c>
      <c r="G27" s="239">
        <v>100</v>
      </c>
      <c r="H27" s="239">
        <v>104.2</v>
      </c>
      <c r="I27" s="239">
        <v>106.1</v>
      </c>
      <c r="J27" s="239">
        <v>104.5</v>
      </c>
      <c r="K27" s="239">
        <v>103.1</v>
      </c>
      <c r="L27" s="239">
        <v>102.7</v>
      </c>
      <c r="M27" s="239">
        <v>100.6</v>
      </c>
      <c r="N27" s="240"/>
    </row>
    <row r="28" spans="1:14">
      <c r="A28" s="373" t="s">
        <v>105</v>
      </c>
      <c r="B28" s="239">
        <v>97.3</v>
      </c>
      <c r="C28" s="239">
        <v>99</v>
      </c>
      <c r="D28" s="239">
        <v>99.6</v>
      </c>
      <c r="E28" s="239">
        <v>100.2</v>
      </c>
      <c r="F28" s="239">
        <v>95.3</v>
      </c>
      <c r="G28" s="239">
        <v>100</v>
      </c>
      <c r="H28" s="239">
        <v>103.4</v>
      </c>
      <c r="I28" s="239">
        <v>105.2</v>
      </c>
      <c r="J28" s="239">
        <v>103.4</v>
      </c>
      <c r="K28" s="239">
        <v>102.6</v>
      </c>
      <c r="L28" s="239">
        <v>103.1</v>
      </c>
      <c r="M28" s="239">
        <v>101.1</v>
      </c>
      <c r="N28" s="239">
        <v>103.5</v>
      </c>
    </row>
    <row r="29" spans="1:14">
      <c r="A29" s="373" t="s">
        <v>114</v>
      </c>
      <c r="B29" s="239">
        <v>90.5</v>
      </c>
      <c r="C29" s="239">
        <v>92.6</v>
      </c>
      <c r="D29" s="239">
        <v>94</v>
      </c>
      <c r="E29" s="239">
        <v>97.2</v>
      </c>
      <c r="F29" s="239">
        <v>94.7</v>
      </c>
      <c r="G29" s="239">
        <v>100</v>
      </c>
      <c r="H29" s="239">
        <v>105.4</v>
      </c>
      <c r="I29" s="239">
        <v>108.4</v>
      </c>
      <c r="J29" s="239">
        <v>106.7</v>
      </c>
      <c r="K29" s="239">
        <v>105.5</v>
      </c>
      <c r="L29" s="239">
        <v>105.7</v>
      </c>
      <c r="M29" s="239">
        <v>103.8</v>
      </c>
      <c r="N29" s="239">
        <v>106.6</v>
      </c>
    </row>
    <row r="30" spans="1:14">
      <c r="A30" s="373" t="s">
        <v>53</v>
      </c>
      <c r="B30" s="239">
        <v>96</v>
      </c>
      <c r="C30" s="239">
        <v>98.5</v>
      </c>
      <c r="D30" s="239">
        <v>100</v>
      </c>
      <c r="E30" s="239">
        <v>101.6</v>
      </c>
      <c r="F30" s="239">
        <v>97</v>
      </c>
      <c r="G30" s="239">
        <v>100</v>
      </c>
      <c r="H30" s="239">
        <v>103.9</v>
      </c>
      <c r="I30" s="239">
        <v>105.4</v>
      </c>
      <c r="J30" s="239">
        <v>104.1</v>
      </c>
      <c r="K30" s="239">
        <v>102.2</v>
      </c>
      <c r="L30" s="239">
        <v>100.1</v>
      </c>
      <c r="M30" s="239">
        <v>97.7</v>
      </c>
      <c r="N30" s="239">
        <v>99.7</v>
      </c>
    </row>
    <row r="31" spans="1:14">
      <c r="A31" s="373" t="s">
        <v>107</v>
      </c>
      <c r="B31" s="239">
        <v>98.5</v>
      </c>
      <c r="C31" s="239">
        <v>100</v>
      </c>
      <c r="D31" s="239">
        <v>101</v>
      </c>
      <c r="E31" s="239">
        <v>101.6</v>
      </c>
      <c r="F31" s="239">
        <v>96.6</v>
      </c>
      <c r="G31" s="239">
        <v>100</v>
      </c>
      <c r="H31" s="239">
        <v>104.7</v>
      </c>
      <c r="I31" s="239">
        <v>105.6</v>
      </c>
      <c r="J31" s="239">
        <v>104.1</v>
      </c>
      <c r="K31" s="239">
        <v>102.2</v>
      </c>
      <c r="L31" s="239">
        <v>102.2</v>
      </c>
      <c r="M31" s="239">
        <v>100.8</v>
      </c>
      <c r="N31" s="239">
        <v>102.3</v>
      </c>
    </row>
    <row r="32" spans="1:14">
      <c r="A32" s="373" t="s">
        <v>110</v>
      </c>
      <c r="B32" s="239">
        <v>93.1</v>
      </c>
      <c r="C32" s="239">
        <v>95.3</v>
      </c>
      <c r="D32" s="239">
        <v>95.4</v>
      </c>
      <c r="E32" s="239">
        <v>98</v>
      </c>
      <c r="F32" s="239">
        <v>94.6</v>
      </c>
      <c r="G32" s="239">
        <v>100</v>
      </c>
      <c r="H32" s="239">
        <v>105.2</v>
      </c>
      <c r="I32" s="239">
        <v>108.1</v>
      </c>
      <c r="J32" s="239">
        <v>107</v>
      </c>
      <c r="K32" s="239">
        <v>105.3</v>
      </c>
      <c r="L32" s="239">
        <v>104.8</v>
      </c>
      <c r="M32" s="239">
        <v>102</v>
      </c>
      <c r="N32" s="239">
        <v>104.9</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A9" sqref="A9"/>
    </sheetView>
  </sheetViews>
  <sheetFormatPr baseColWidth="10" defaultRowHeight="15"/>
  <sheetData>
    <row r="1" spans="1:20">
      <c r="A1" s="374"/>
      <c r="B1" t="s">
        <v>31</v>
      </c>
      <c r="C1" t="s">
        <v>32</v>
      </c>
      <c r="D1" t="s">
        <v>33</v>
      </c>
      <c r="E1" t="s">
        <v>34</v>
      </c>
      <c r="F1" t="s">
        <v>35</v>
      </c>
      <c r="G1" t="s">
        <v>36</v>
      </c>
      <c r="H1" t="s">
        <v>37</v>
      </c>
      <c r="I1" t="s">
        <v>38</v>
      </c>
      <c r="J1" t="s">
        <v>39</v>
      </c>
      <c r="K1" t="s">
        <v>40</v>
      </c>
      <c r="L1" t="s">
        <v>41</v>
      </c>
      <c r="M1" t="s">
        <v>42</v>
      </c>
      <c r="N1" t="s">
        <v>43</v>
      </c>
      <c r="O1" t="s">
        <v>44</v>
      </c>
      <c r="P1" t="s">
        <v>45</v>
      </c>
      <c r="Q1" t="s">
        <v>46</v>
      </c>
      <c r="R1" t="s">
        <v>47</v>
      </c>
      <c r="S1" t="s">
        <v>48</v>
      </c>
      <c r="T1" t="s">
        <v>49</v>
      </c>
    </row>
    <row r="2" spans="1:20">
      <c r="A2" s="374" t="s">
        <v>105</v>
      </c>
      <c r="B2">
        <v>-1.4150943396226415E-2</v>
      </c>
      <c r="C2">
        <v>-1.7496031146053824E-2</v>
      </c>
      <c r="D2">
        <v>-3.6291487946418332E-3</v>
      </c>
      <c r="E2">
        <v>1.8854473609168556E-2</v>
      </c>
      <c r="F2">
        <v>1.4119761450037837E-2</v>
      </c>
      <c r="G2">
        <v>4.4571086311227769E-2</v>
      </c>
      <c r="H2">
        <v>4.595238302200047E-2</v>
      </c>
      <c r="I2">
        <v>5.6809777499216549E-2</v>
      </c>
      <c r="J2">
        <v>6.7497204792239474E-2</v>
      </c>
      <c r="K2">
        <v>5.5945568246582401E-2</v>
      </c>
      <c r="L2">
        <v>5.7405661144260003E-2</v>
      </c>
      <c r="M2">
        <v>5.6157608737781292E-2</v>
      </c>
      <c r="N2">
        <v>6.1069060936991326E-2</v>
      </c>
      <c r="O2">
        <v>7.0185189213489665E-2</v>
      </c>
      <c r="P2">
        <v>6.7259326879528986E-2</v>
      </c>
      <c r="Q2">
        <v>7.4513967583092575E-2</v>
      </c>
      <c r="R2">
        <v>8.9017534422702257E-2</v>
      </c>
      <c r="S2">
        <v>8.5073819131260386E-2</v>
      </c>
      <c r="T2">
        <v>7.9706408245711458E-2</v>
      </c>
    </row>
    <row r="3" spans="1:20">
      <c r="A3" s="374" t="s">
        <v>114</v>
      </c>
      <c r="B3">
        <v>-3.2979088565678862E-2</v>
      </c>
      <c r="C3">
        <v>-4.4003094777562861E-2</v>
      </c>
      <c r="D3">
        <v>-4.3906748550451159E-2</v>
      </c>
      <c r="E3">
        <v>-3.7383489392596704E-2</v>
      </c>
      <c r="F3">
        <v>-3.8832716012505722E-2</v>
      </c>
      <c r="G3">
        <v>-5.5861252350769657E-2</v>
      </c>
      <c r="H3">
        <v>-7.4936114149882979E-2</v>
      </c>
      <c r="I3">
        <v>-8.990212049120315E-2</v>
      </c>
      <c r="J3">
        <v>-9.6479760031161904E-2</v>
      </c>
      <c r="K3">
        <v>-9.2503751483795832E-2</v>
      </c>
      <c r="L3">
        <v>-4.2807019494889957E-2</v>
      </c>
      <c r="M3">
        <v>-3.9214198818615369E-2</v>
      </c>
      <c r="N3">
        <v>-3.1799740109057041E-2</v>
      </c>
      <c r="O3">
        <v>-2.3119497218255171E-3</v>
      </c>
      <c r="P3">
        <v>1.5200454716957218E-2</v>
      </c>
      <c r="Q3">
        <v>1.0808232641498525E-2</v>
      </c>
      <c r="R3">
        <v>1.1612473581738218E-2</v>
      </c>
      <c r="S3">
        <v>2.2564610460132487E-2</v>
      </c>
      <c r="T3">
        <v>1.8444353560218087E-2</v>
      </c>
    </row>
    <row r="4" spans="1:20">
      <c r="A4" s="374" t="s">
        <v>53</v>
      </c>
      <c r="B4">
        <v>3.4027861547367269E-2</v>
      </c>
      <c r="C4">
        <v>1.0993618899150201E-2</v>
      </c>
      <c r="D4">
        <v>1.5747627096606424E-2</v>
      </c>
      <c r="E4">
        <v>1.148171497056673E-2</v>
      </c>
      <c r="F4">
        <v>8.3573214870488501E-3</v>
      </c>
      <c r="G4">
        <v>5.3279922348283678E-3</v>
      </c>
      <c r="H4">
        <v>1.0396935282475557E-3</v>
      </c>
      <c r="I4">
        <v>2.5322606215617662E-3</v>
      </c>
      <c r="J4">
        <v>-1.0193884699385997E-3</v>
      </c>
      <c r="K4">
        <v>-6.9635310533131232E-3</v>
      </c>
      <c r="L4">
        <v>-5.5008670630678647E-3</v>
      </c>
      <c r="M4">
        <v>-6.2883121191967678E-3</v>
      </c>
      <c r="N4">
        <v>-8.5941830643582375E-3</v>
      </c>
      <c r="O4">
        <v>-9.6471473627970841E-3</v>
      </c>
      <c r="P4">
        <v>-5.099686423838401E-3</v>
      </c>
      <c r="Q4">
        <v>-9.5605798773354296E-3</v>
      </c>
      <c r="R4">
        <v>-3.6798954891486295E-3</v>
      </c>
      <c r="S4">
        <v>-7.5227679837456159E-3</v>
      </c>
      <c r="T4">
        <v>-5.7315604986174001E-3</v>
      </c>
    </row>
    <row r="5" spans="1:20">
      <c r="A5" s="374" t="s">
        <v>107</v>
      </c>
      <c r="B5">
        <v>1.1258626365665235E-2</v>
      </c>
      <c r="C5">
        <v>5.6404341827095592E-4</v>
      </c>
      <c r="D5">
        <v>5.2467868338678669E-3</v>
      </c>
      <c r="E5">
        <v>-2.6980351081911337E-3</v>
      </c>
      <c r="F5">
        <v>-6.0896969432007947E-3</v>
      </c>
      <c r="G5">
        <v>-3.4680539618978036E-3</v>
      </c>
      <c r="H5">
        <v>-9.0043434176296233E-3</v>
      </c>
      <c r="I5">
        <v>-1.5026412465335214E-2</v>
      </c>
      <c r="J5">
        <v>-1.3895802481040052E-2</v>
      </c>
      <c r="K5">
        <v>-2.8181219529469947E-2</v>
      </c>
      <c r="L5">
        <v>-1.8893388000838972E-2</v>
      </c>
      <c r="M5">
        <v>-3.4117485382650019E-2</v>
      </c>
      <c r="N5">
        <v>-2.9961594855065114E-2</v>
      </c>
      <c r="O5">
        <v>-3.3813415650869511E-3</v>
      </c>
      <c r="P5">
        <v>9.8759870923522258E-3</v>
      </c>
      <c r="Q5">
        <v>1.9089579950317764E-2</v>
      </c>
      <c r="R5">
        <v>1.4776475840776754E-2</v>
      </c>
      <c r="S5">
        <v>2.5364179938265761E-2</v>
      </c>
      <c r="T5">
        <v>2.7863282582589095E-2</v>
      </c>
    </row>
    <row r="6" spans="1:20">
      <c r="A6" s="374" t="s">
        <v>110</v>
      </c>
      <c r="G6">
        <v>7.6009945473713647E-2</v>
      </c>
      <c r="H6">
        <v>7.059938317210733E-2</v>
      </c>
      <c r="I6">
        <v>9.0949215288446073E-2</v>
      </c>
      <c r="J6">
        <v>6.89859004796744E-2</v>
      </c>
      <c r="K6">
        <v>4.97776569148854E-2</v>
      </c>
      <c r="L6">
        <v>5.4119281354326372E-2</v>
      </c>
      <c r="M6">
        <v>6.9624382223042708E-2</v>
      </c>
      <c r="N6">
        <v>8.5970979105386411E-2</v>
      </c>
      <c r="O6">
        <v>0.10215080111368739</v>
      </c>
      <c r="P6">
        <v>9.7511896957134622E-2</v>
      </c>
      <c r="Q6">
        <v>8.47787241646316E-2</v>
      </c>
      <c r="R6">
        <v>6.2928255904279376E-2</v>
      </c>
      <c r="S6">
        <v>8.0615582695807222E-2</v>
      </c>
      <c r="T6">
        <v>0.10467160890471176</v>
      </c>
    </row>
    <row r="7" spans="1:20">
      <c r="A7" s="374" t="s">
        <v>366</v>
      </c>
      <c r="B7">
        <v>-5.0000000000000001E-3</v>
      </c>
      <c r="C7">
        <v>-1.4999999999999999E-2</v>
      </c>
      <c r="D7">
        <v>-4.0000000000000001E-3</v>
      </c>
      <c r="E7">
        <v>6.0000000000000001E-3</v>
      </c>
      <c r="F7">
        <v>2E-3</v>
      </c>
      <c r="G7">
        <v>6.9999999999999993E-3</v>
      </c>
      <c r="H7">
        <v>1E-3</v>
      </c>
      <c r="I7">
        <v>-2E-3</v>
      </c>
      <c r="J7">
        <v>0</v>
      </c>
      <c r="K7">
        <v>-1.4999999999999999E-2</v>
      </c>
      <c r="L7">
        <v>-1E-3</v>
      </c>
      <c r="M7">
        <v>-1E-3</v>
      </c>
      <c r="N7">
        <v>-1E-3</v>
      </c>
      <c r="O7">
        <v>1.3999999999999999E-2</v>
      </c>
      <c r="P7">
        <v>2.3E-2</v>
      </c>
      <c r="Q7">
        <v>2.5000000000000001E-2</v>
      </c>
      <c r="R7">
        <v>2.7000000000000003E-2</v>
      </c>
      <c r="S7">
        <v>3.1E-2</v>
      </c>
      <c r="T7">
        <v>3.2000000000000001E-2</v>
      </c>
    </row>
    <row r="9" spans="1:20">
      <c r="A9" s="375" t="s">
        <v>345</v>
      </c>
      <c r="B9" s="398" t="s">
        <v>736</v>
      </c>
    </row>
    <row r="10" spans="1:20">
      <c r="A10" s="375" t="s">
        <v>317</v>
      </c>
      <c r="B10" s="375" t="s">
        <v>494</v>
      </c>
    </row>
    <row r="11" spans="1:20">
      <c r="A11" t="s">
        <v>316</v>
      </c>
      <c r="B11" t="s">
        <v>737</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topLeftCell="A7" workbookViewId="0">
      <selection activeCell="B25" sqref="B25"/>
    </sheetView>
  </sheetViews>
  <sheetFormatPr baseColWidth="10" defaultRowHeight="15"/>
  <sheetData>
    <row r="1" spans="1:21">
      <c r="B1">
        <v>1999</v>
      </c>
      <c r="C1">
        <v>2000</v>
      </c>
      <c r="D1">
        <v>2001</v>
      </c>
      <c r="E1">
        <v>2002</v>
      </c>
      <c r="F1">
        <v>2003</v>
      </c>
      <c r="G1">
        <v>2004</v>
      </c>
      <c r="H1">
        <v>2005</v>
      </c>
      <c r="I1">
        <v>2006</v>
      </c>
      <c r="J1">
        <v>2007</v>
      </c>
      <c r="K1">
        <v>2008</v>
      </c>
      <c r="L1">
        <v>2009</v>
      </c>
      <c r="M1">
        <v>2010</v>
      </c>
      <c r="N1">
        <v>2011</v>
      </c>
      <c r="O1">
        <v>2012</v>
      </c>
      <c r="P1">
        <v>2013</v>
      </c>
      <c r="Q1">
        <v>2014</v>
      </c>
      <c r="R1">
        <v>2015</v>
      </c>
      <c r="S1">
        <v>2016</v>
      </c>
      <c r="T1">
        <v>2017</v>
      </c>
      <c r="U1">
        <v>2018</v>
      </c>
    </row>
    <row r="2" spans="1:21">
      <c r="A2" s="376" t="s">
        <v>261</v>
      </c>
      <c r="B2">
        <v>1.7581924200013132E-3</v>
      </c>
      <c r="C2">
        <v>1.4535772902388988E-3</v>
      </c>
      <c r="D2">
        <v>1.4906650711145259E-3</v>
      </c>
      <c r="E2">
        <v>2.167802100516549E-3</v>
      </c>
      <c r="F2">
        <v>2.0313080844587771E-3</v>
      </c>
      <c r="G2">
        <v>1.6558636488752097E-3</v>
      </c>
      <c r="H2">
        <v>1.2468436611832992E-3</v>
      </c>
      <c r="I2">
        <v>1.3482349689015116E-3</v>
      </c>
      <c r="J2">
        <v>1.4599273301285842E-3</v>
      </c>
      <c r="K2">
        <v>4.9831299043281551E-4</v>
      </c>
      <c r="L2">
        <v>3.2482828824415455E-4</v>
      </c>
      <c r="M2">
        <v>1.4146250974576241E-3</v>
      </c>
      <c r="N2">
        <v>8.9794685898470482E-5</v>
      </c>
      <c r="O2">
        <v>5.9561721337266296E-4</v>
      </c>
      <c r="P2">
        <v>4.5886020569635877E-4</v>
      </c>
      <c r="Q2">
        <v>-1.0848994363263648E-4</v>
      </c>
      <c r="R2">
        <v>-2.9737389439201864E-4</v>
      </c>
      <c r="S2">
        <v>-1.4444718001595713E-4</v>
      </c>
      <c r="T2">
        <v>3.5041670657569529E-4</v>
      </c>
      <c r="U2">
        <v>4.5464994344859025E-4</v>
      </c>
    </row>
    <row r="3" spans="1:21">
      <c r="A3" s="376" t="s">
        <v>105</v>
      </c>
      <c r="B3">
        <v>-4.2946520012719404E-3</v>
      </c>
      <c r="C3">
        <v>-5.2019803503255621E-3</v>
      </c>
      <c r="D3">
        <v>-9.1733644412377339E-4</v>
      </c>
      <c r="E3">
        <v>5.5386116198196155E-3</v>
      </c>
      <c r="F3">
        <v>4.0478460618491151E-3</v>
      </c>
      <c r="G3">
        <v>1.2454238004919167E-2</v>
      </c>
      <c r="H3">
        <v>1.2545518889501096E-2</v>
      </c>
      <c r="I3">
        <v>1.5490913116701845E-2</v>
      </c>
      <c r="J3">
        <v>1.8260195333635862E-2</v>
      </c>
      <c r="K3">
        <v>1.4787202075247738E-2</v>
      </c>
      <c r="L3">
        <v>1.5549418219238911E-2</v>
      </c>
      <c r="M3">
        <v>1.5511254646022474E-2</v>
      </c>
      <c r="N3">
        <v>1.7057417782891056E-2</v>
      </c>
      <c r="O3">
        <v>2.0005499172598556E-2</v>
      </c>
      <c r="P3">
        <v>1.9073938216454294E-2</v>
      </c>
      <c r="Q3">
        <v>2.2017391902521589E-2</v>
      </c>
      <c r="R3">
        <v>2.5783130067690313E-2</v>
      </c>
      <c r="S3">
        <v>2.5342904952841989E-2</v>
      </c>
      <c r="T3">
        <v>2.3999353357600773E-2</v>
      </c>
      <c r="U3">
        <v>2.2739773534727226E-2</v>
      </c>
    </row>
    <row r="4" spans="1:21">
      <c r="A4" s="376" t="s">
        <v>103</v>
      </c>
      <c r="B4">
        <v>-3.9333236946448008E-5</v>
      </c>
      <c r="C4">
        <v>-4.8146767805801824E-5</v>
      </c>
      <c r="D4">
        <v>-7.018808950041912E-5</v>
      </c>
      <c r="E4">
        <v>-1.1941708712348776E-4</v>
      </c>
      <c r="F4">
        <v>-1.388191214698457E-4</v>
      </c>
      <c r="G4">
        <v>-1.3690904369517839E-4</v>
      </c>
      <c r="H4">
        <v>-1.0544164074609541E-4</v>
      </c>
      <c r="I4">
        <v>-2.3620837310665531E-4</v>
      </c>
      <c r="J4">
        <v>-2.6636345165449737E-4</v>
      </c>
      <c r="K4">
        <v>-1.5017432207789001E-4</v>
      </c>
      <c r="L4">
        <v>3.8681426061796559E-5</v>
      </c>
      <c r="M4">
        <v>2.6839927849279513E-5</v>
      </c>
      <c r="N4">
        <v>2.5143527245567951E-5</v>
      </c>
      <c r="O4">
        <v>-3.5382696065758744E-5</v>
      </c>
      <c r="P4">
        <v>9.9133667517116923E-6</v>
      </c>
      <c r="Q4">
        <v>1.5901523751573316E-5</v>
      </c>
      <c r="R4">
        <v>3.617208721502427E-5</v>
      </c>
      <c r="S4">
        <v>3.5354756080361636E-5</v>
      </c>
      <c r="T4">
        <v>6.8497016817650576E-5</v>
      </c>
      <c r="U4">
        <v>7.6543919064339609E-5</v>
      </c>
    </row>
    <row r="5" spans="1:21">
      <c r="A5" s="376" t="s">
        <v>106</v>
      </c>
      <c r="B5">
        <v>3.3846830016889611E-5</v>
      </c>
      <c r="C5">
        <v>9.4832204411278434E-5</v>
      </c>
      <c r="D5">
        <v>2.9201581801007345E-5</v>
      </c>
      <c r="E5">
        <v>4.42301492714908E-5</v>
      </c>
      <c r="F5">
        <v>9.094131878016826E-5</v>
      </c>
      <c r="G5">
        <v>-1.8715852809682708E-5</v>
      </c>
      <c r="H5">
        <v>-7.1132869195882835E-4</v>
      </c>
      <c r="I5">
        <v>-1.1108836235345593E-3</v>
      </c>
      <c r="J5">
        <v>-1.3628315304988908E-3</v>
      </c>
      <c r="K5">
        <v>-1.2149578007586562E-3</v>
      </c>
      <c r="L5">
        <v>-8.5023132162548938E-4</v>
      </c>
      <c r="M5">
        <v>-2.1062871739826585E-4</v>
      </c>
      <c r="N5">
        <v>-2.8656794188157745E-4</v>
      </c>
      <c r="O5">
        <v>-6.0264504541350159E-4</v>
      </c>
      <c r="P5">
        <v>2.8026984177634821E-4</v>
      </c>
      <c r="Q5">
        <v>2.056975049670163E-4</v>
      </c>
      <c r="R5">
        <v>1.0969971415044379E-3</v>
      </c>
      <c r="S5">
        <v>-1.0503821306096174E-3</v>
      </c>
      <c r="T5">
        <v>2.2242046505636052E-3</v>
      </c>
      <c r="U5">
        <v>3.2577477841890922E-3</v>
      </c>
    </row>
    <row r="6" spans="1:21">
      <c r="A6" s="376" t="s">
        <v>266</v>
      </c>
      <c r="B6">
        <v>-1.3069499087441424E-3</v>
      </c>
      <c r="C6">
        <v>-1.8111834443817504E-3</v>
      </c>
      <c r="D6">
        <v>-1.914972698160014E-3</v>
      </c>
      <c r="E6">
        <v>-1.8882946944946293E-3</v>
      </c>
      <c r="F6">
        <v>-2.5001197367612014E-3</v>
      </c>
      <c r="G6">
        <v>-2.0571083220230196E-3</v>
      </c>
      <c r="H6">
        <v>-2.2339590815602345E-3</v>
      </c>
      <c r="I6">
        <v>-3.0028965265286615E-3</v>
      </c>
      <c r="J6">
        <v>-3.8509537340785643E-3</v>
      </c>
      <c r="K6">
        <v>-3.9767340526356077E-3</v>
      </c>
      <c r="L6">
        <v>-3.1937672502393138E-3</v>
      </c>
      <c r="M6">
        <v>-2.6830774874096659E-3</v>
      </c>
      <c r="N6">
        <v>-2.172334423587721E-3</v>
      </c>
      <c r="O6">
        <v>-8.4173070084677618E-4</v>
      </c>
      <c r="P6">
        <v>-4.145258779805574E-4</v>
      </c>
      <c r="Q6">
        <v>-3.6255349210931347E-4</v>
      </c>
      <c r="R6">
        <v>2.2233413093692651E-5</v>
      </c>
      <c r="S6">
        <v>-1.0004607683937237E-4</v>
      </c>
      <c r="T6">
        <v>-1.5629510211568207E-4</v>
      </c>
      <c r="U6">
        <v>-3.5539229007702165E-5</v>
      </c>
    </row>
    <row r="7" spans="1:21">
      <c r="A7" s="376" t="s">
        <v>114</v>
      </c>
      <c r="B7">
        <v>-2.6391532003378348E-3</v>
      </c>
      <c r="C7">
        <v>-3.788596521176954E-3</v>
      </c>
      <c r="D7">
        <v>-3.9318886217932537E-3</v>
      </c>
      <c r="E7">
        <v>-3.7486688630567638E-3</v>
      </c>
      <c r="F7">
        <v>-4.0426167548275986E-3</v>
      </c>
      <c r="G7">
        <v>-5.9528644491559221E-3</v>
      </c>
      <c r="H7">
        <v>-8.3018640716806518E-3</v>
      </c>
      <c r="I7">
        <v>-1.0173587221464643E-2</v>
      </c>
      <c r="J7">
        <v>-1.1057994812731948E-2</v>
      </c>
      <c r="K7">
        <v>-1.0666654567179428E-2</v>
      </c>
      <c r="L7">
        <v>-4.9993027091987038E-3</v>
      </c>
      <c r="M7">
        <v>-4.3946234952914835E-3</v>
      </c>
      <c r="N7">
        <v>-3.6033106337191121E-3</v>
      </c>
      <c r="O7">
        <v>-4.7072124258886914E-4</v>
      </c>
      <c r="P7">
        <v>1.5070413708217288E-3</v>
      </c>
      <c r="Q7">
        <v>1.0168903918732623E-3</v>
      </c>
      <c r="R7">
        <v>1.084940927585097E-3</v>
      </c>
      <c r="S7">
        <v>2.2262782088754421E-3</v>
      </c>
      <c r="T7">
        <v>2.0000353548842776E-3</v>
      </c>
      <c r="U7">
        <v>1.2611392856152197E-3</v>
      </c>
    </row>
    <row r="8" spans="1:21">
      <c r="A8" s="376" t="s">
        <v>53</v>
      </c>
      <c r="B8">
        <v>6.0947036480001127E-3</v>
      </c>
      <c r="C8">
        <v>2.8746244478748302E-3</v>
      </c>
      <c r="D8">
        <v>3.8372482786425636E-3</v>
      </c>
      <c r="E8">
        <v>3.2487632074484772E-3</v>
      </c>
      <c r="F8">
        <v>2.6096976235030888E-3</v>
      </c>
      <c r="G8">
        <v>1.8459458186057768E-3</v>
      </c>
      <c r="H8">
        <v>3.2055824688502509E-4</v>
      </c>
      <c r="I8">
        <v>8.7491306652646059E-5</v>
      </c>
      <c r="J8">
        <v>-1.0082889103584446E-3</v>
      </c>
      <c r="K8">
        <v>-1.3987979878769567E-3</v>
      </c>
      <c r="L8">
        <v>-8.0524550096043937E-4</v>
      </c>
      <c r="M8">
        <v>-1.6877724700371582E-3</v>
      </c>
      <c r="N8">
        <v>-2.4781391402776457E-3</v>
      </c>
      <c r="O8">
        <v>-2.459063776417041E-3</v>
      </c>
      <c r="P8">
        <v>-2.0880960524966071E-3</v>
      </c>
      <c r="Q8">
        <v>-2.5992374874691509E-3</v>
      </c>
      <c r="R8">
        <v>-9.3431277114536899E-4</v>
      </c>
      <c r="S8">
        <v>-1.6168957511950022E-3</v>
      </c>
      <c r="T8">
        <v>-1.2614465959707769E-3</v>
      </c>
      <c r="U8">
        <v>-1.1925880289474652E-3</v>
      </c>
    </row>
    <row r="9" spans="1:21">
      <c r="A9" s="376" t="s">
        <v>107</v>
      </c>
      <c r="B9">
        <v>1.3929008656012082E-3</v>
      </c>
      <c r="C9">
        <v>-4.970798212996073E-4</v>
      </c>
      <c r="D9">
        <v>2.5349669293114099E-4</v>
      </c>
      <c r="E9">
        <v>-9.0199295786524817E-4</v>
      </c>
      <c r="F9">
        <v>-1.4032265904233871E-3</v>
      </c>
      <c r="G9">
        <v>-8.6664195499468384E-4</v>
      </c>
      <c r="H9">
        <v>-1.5819453127783609E-3</v>
      </c>
      <c r="I9">
        <v>-2.6018562367094052E-3</v>
      </c>
      <c r="J9">
        <v>-2.3699728460661175E-3</v>
      </c>
      <c r="K9">
        <v>-4.7604229664544653E-3</v>
      </c>
      <c r="L9">
        <v>-3.1911843173770852E-3</v>
      </c>
      <c r="M9">
        <v>-5.735844426332585E-3</v>
      </c>
      <c r="N9">
        <v>-5.0259625405658735E-3</v>
      </c>
      <c r="O9">
        <v>-5.9251971669868923E-4</v>
      </c>
      <c r="P9">
        <v>1.5434653142731253E-3</v>
      </c>
      <c r="Q9">
        <v>2.9909270650304073E-3</v>
      </c>
      <c r="R9">
        <v>2.2431285091197785E-3</v>
      </c>
      <c r="S9">
        <v>3.8267518507331122E-3</v>
      </c>
      <c r="T9">
        <v>4.1820133775714472E-3</v>
      </c>
      <c r="U9">
        <v>3.894281595229635E-3</v>
      </c>
    </row>
    <row r="10" spans="1:21">
      <c r="A10" s="376" t="s">
        <v>270</v>
      </c>
      <c r="B10">
        <v>-3.1128588090845381E-5</v>
      </c>
      <c r="C10">
        <v>-6.6479226590272897E-5</v>
      </c>
      <c r="D10">
        <v>-3.2431391111124364E-5</v>
      </c>
      <c r="E10">
        <v>-4.7025700361838027E-5</v>
      </c>
      <c r="F10">
        <v>-2.6370437641002603E-5</v>
      </c>
      <c r="G10">
        <v>-8.4653146655458601E-5</v>
      </c>
      <c r="H10">
        <v>-9.5810987919535992E-5</v>
      </c>
      <c r="I10">
        <v>-1.3756005183954484E-4</v>
      </c>
      <c r="J10">
        <v>-2.0630008333956423E-4</v>
      </c>
      <c r="K10">
        <v>-2.9729747999223684E-4</v>
      </c>
      <c r="L10">
        <v>-2.2666338486438027E-4</v>
      </c>
      <c r="M10">
        <v>-2.2806105715580228E-4</v>
      </c>
      <c r="N10">
        <v>-8.0025865372692782E-5</v>
      </c>
      <c r="O10">
        <v>-1.1260748273297056E-4</v>
      </c>
      <c r="P10">
        <v>-9.6392921322028226E-5</v>
      </c>
      <c r="Q10">
        <v>-8.0641657952816269E-5</v>
      </c>
      <c r="R10">
        <v>-3.4073734341946129E-5</v>
      </c>
      <c r="S10">
        <v>-8.7541080367323657E-5</v>
      </c>
      <c r="T10">
        <v>-1.4582350709991583E-4</v>
      </c>
      <c r="U10">
        <v>-1.4707311202182699E-4</v>
      </c>
    </row>
    <row r="11" spans="1:21">
      <c r="A11" s="376" t="s">
        <v>271</v>
      </c>
      <c r="B11">
        <v>-8.9493381885155394E-5</v>
      </c>
      <c r="C11">
        <v>-5.5070073458129478E-5</v>
      </c>
      <c r="D11">
        <v>-8.4598150630914025E-5</v>
      </c>
      <c r="E11">
        <v>-7.9604942898554217E-5</v>
      </c>
      <c r="F11">
        <v>-1.0392209820133976E-4</v>
      </c>
      <c r="G11">
        <v>-1.7444581545124804E-4</v>
      </c>
      <c r="H11">
        <v>-2.0083808504004833E-4</v>
      </c>
      <c r="I11">
        <v>-4.1043921010743792E-4</v>
      </c>
      <c r="J11">
        <v>-5.0731693455533368E-4</v>
      </c>
      <c r="K11">
        <v>-3.2078496410241206E-4</v>
      </c>
      <c r="L11">
        <v>1.5993767321225794E-4</v>
      </c>
      <c r="M11">
        <v>3.9863262830654038E-5</v>
      </c>
      <c r="N11">
        <v>-6.3650500921944944E-5</v>
      </c>
      <c r="O11">
        <v>-8.3146934407238724E-5</v>
      </c>
      <c r="P11">
        <v>-5.6076397906716985E-5</v>
      </c>
      <c r="Q11">
        <v>-4.0328495529171682E-5</v>
      </c>
      <c r="R11">
        <v>-1.1033665741600307E-5</v>
      </c>
      <c r="S11">
        <v>3.1732382747219993E-5</v>
      </c>
      <c r="T11">
        <v>1.7350388121818889E-5</v>
      </c>
      <c r="U11">
        <v>-1.8143766203985836E-7</v>
      </c>
    </row>
    <row r="12" spans="1:21">
      <c r="A12" s="376" t="s">
        <v>272</v>
      </c>
      <c r="B12">
        <v>-2.0341188482014849E-4</v>
      </c>
      <c r="C12">
        <v>-1.1117690342907879E-4</v>
      </c>
      <c r="D12">
        <v>-9.1457937302587245E-5</v>
      </c>
      <c r="E12">
        <v>-1.0376497064994782E-4</v>
      </c>
      <c r="F12">
        <v>-1.4411204766438343E-4</v>
      </c>
      <c r="G12">
        <v>-1.6502856019284844E-4</v>
      </c>
      <c r="H12">
        <v>-1.7459777632433741E-4</v>
      </c>
      <c r="I12">
        <v>-2.7552722207066851E-4</v>
      </c>
      <c r="J12">
        <v>-4.604055141626249E-4</v>
      </c>
      <c r="K12">
        <v>-4.4614117586025279E-4</v>
      </c>
      <c r="L12">
        <v>6.1833227544054388E-5</v>
      </c>
      <c r="M12">
        <v>-9.2731056540121615E-6</v>
      </c>
      <c r="N12">
        <v>-1.221289084209773E-4</v>
      </c>
      <c r="O12">
        <v>-3.2072008346156191E-5</v>
      </c>
      <c r="P12">
        <v>5.0072470608007815E-5</v>
      </c>
      <c r="Q12">
        <v>1.4298577574893326E-4</v>
      </c>
      <c r="R12">
        <v>-7.1870576261311565E-5</v>
      </c>
      <c r="S12">
        <v>-2.6386544232862353E-5</v>
      </c>
      <c r="T12">
        <v>3.3562969499531201E-5</v>
      </c>
      <c r="U12">
        <v>-3.132761348332914E-5</v>
      </c>
    </row>
    <row r="13" spans="1:21">
      <c r="A13" s="376" t="s">
        <v>137</v>
      </c>
      <c r="B13">
        <v>1.992693955496069E-4</v>
      </c>
      <c r="C13">
        <v>3.0535402483129206E-4</v>
      </c>
      <c r="D13">
        <v>3.4994338143108194E-4</v>
      </c>
      <c r="E13">
        <v>3.1260081879583653E-4</v>
      </c>
      <c r="F13">
        <v>1.7424896003163763E-4</v>
      </c>
      <c r="G13">
        <v>2.6982999748635824E-4</v>
      </c>
      <c r="H13">
        <v>3.9870289397992337E-4</v>
      </c>
      <c r="I13">
        <v>1.4411544481172762E-4</v>
      </c>
      <c r="J13">
        <v>3.9495434056706775E-4</v>
      </c>
      <c r="K13">
        <v>2.8487205888008059E-4</v>
      </c>
      <c r="L13">
        <v>-3.3482150017872598E-5</v>
      </c>
      <c r="M13">
        <v>2.5910785155196963E-4</v>
      </c>
      <c r="N13">
        <v>1.0576904523256406E-4</v>
      </c>
      <c r="O13">
        <v>-2.3581753346690449E-6</v>
      </c>
      <c r="P13">
        <v>-6.2254703598341242E-5</v>
      </c>
      <c r="Q13">
        <v>-4.799639908243407E-5</v>
      </c>
      <c r="R13">
        <v>9.2928624638587398E-5</v>
      </c>
      <c r="S13">
        <v>9.6635524846359176E-5</v>
      </c>
      <c r="T13">
        <v>2.184772692449713E-4</v>
      </c>
      <c r="U13">
        <v>2.0976063078991466E-4</v>
      </c>
    </row>
    <row r="14" spans="1:21">
      <c r="A14" s="376" t="s">
        <v>275</v>
      </c>
      <c r="B14">
        <v>-1.8850185409047606E-5</v>
      </c>
      <c r="C14">
        <v>-7.0707419557117915E-5</v>
      </c>
      <c r="D14">
        <v>-2.1087249578193608E-5</v>
      </c>
      <c r="E14">
        <v>1.3748692702783307E-5</v>
      </c>
      <c r="F14">
        <v>-1.7413515153912347E-5</v>
      </c>
      <c r="G14">
        <v>-2.2056005037265337E-5</v>
      </c>
      <c r="H14">
        <v>-3.9541795333666587E-5</v>
      </c>
      <c r="I14">
        <v>-4.8005394137597985E-5</v>
      </c>
      <c r="J14">
        <v>-1.171513819095747E-5</v>
      </c>
      <c r="K14">
        <v>-6.6874834753713606E-6</v>
      </c>
      <c r="L14">
        <v>-4.3441032620220882E-5</v>
      </c>
      <c r="M14">
        <v>-3.2175944133722723E-5</v>
      </c>
      <c r="N14">
        <v>-1.3996444667510961E-6</v>
      </c>
      <c r="O14">
        <v>1.2391717840586651E-5</v>
      </c>
      <c r="P14">
        <v>2.0479973779175345E-5</v>
      </c>
      <c r="Q14">
        <v>7.3125495409475042E-5</v>
      </c>
      <c r="R14">
        <v>4.0281117876357935E-5</v>
      </c>
      <c r="S14">
        <v>6.572684276045978E-5</v>
      </c>
      <c r="T14">
        <v>1.3669749083070081E-4</v>
      </c>
      <c r="U14">
        <v>1.2683807927388522E-4</v>
      </c>
    </row>
    <row r="15" spans="1:21">
      <c r="A15" s="376" t="s">
        <v>110</v>
      </c>
      <c r="B15">
        <v>3.2365644867987748E-3</v>
      </c>
      <c r="C15">
        <v>4.0684013049864529E-3</v>
      </c>
      <c r="D15">
        <v>2.8220933583271096E-3</v>
      </c>
      <c r="E15">
        <v>3.2243382384281511E-3</v>
      </c>
      <c r="F15">
        <v>3.9901947384798145E-3</v>
      </c>
      <c r="G15">
        <v>4.2601195125668758E-3</v>
      </c>
      <c r="H15">
        <v>3.3806407824619402E-3</v>
      </c>
      <c r="I15">
        <v>4.8770098384665712E-3</v>
      </c>
      <c r="J15">
        <v>3.5157772063964549E-3</v>
      </c>
      <c r="K15">
        <v>2.8596506676035745E-3</v>
      </c>
      <c r="L15">
        <v>3.7712868180499494E-3</v>
      </c>
      <c r="M15">
        <v>4.7096243678280119E-3</v>
      </c>
      <c r="N15">
        <v>5.7274823587116089E-3</v>
      </c>
      <c r="O15">
        <v>6.7936190936183785E-3</v>
      </c>
      <c r="P15">
        <v>6.688061579854878E-3</v>
      </c>
      <c r="Q15">
        <v>6.2803080026841316E-3</v>
      </c>
      <c r="R15">
        <v>4.1259842820192058E-3</v>
      </c>
      <c r="S15">
        <v>5.274076499465462E-3</v>
      </c>
      <c r="T15">
        <v>6.8933041092804044E-3</v>
      </c>
      <c r="U15">
        <v>6.7038168801312244E-3</v>
      </c>
    </row>
    <row r="16" spans="1:21">
      <c r="A16" s="376" t="s">
        <v>100</v>
      </c>
      <c r="B16">
        <v>-7.2141158743981081E-4</v>
      </c>
      <c r="C16">
        <v>-2.0935542235428703E-4</v>
      </c>
      <c r="D16">
        <v>-2.5241247851832521E-4</v>
      </c>
      <c r="E16">
        <v>6.17820409840832E-4</v>
      </c>
      <c r="F16">
        <v>4.5180991289031489E-4</v>
      </c>
      <c r="G16">
        <v>5.5722228570214999E-4</v>
      </c>
      <c r="H16">
        <v>6.0809855836712907E-4</v>
      </c>
      <c r="I16">
        <v>8.4177362129063003E-4</v>
      </c>
      <c r="J16">
        <v>1.006816025186319E-3</v>
      </c>
      <c r="K16">
        <v>1.2863351307701055E-3</v>
      </c>
      <c r="L16">
        <v>7.2961729159249224E-4</v>
      </c>
      <c r="M16">
        <v>1.0318170244290655E-3</v>
      </c>
      <c r="N16">
        <v>6.827358216132198E-4</v>
      </c>
      <c r="O16">
        <v>6.1895118188483441E-4</v>
      </c>
      <c r="P16">
        <v>6.1210004342254092E-4</v>
      </c>
      <c r="Q16">
        <v>8.0775757619396232E-4</v>
      </c>
      <c r="R16">
        <v>6.0528511645619126E-4</v>
      </c>
      <c r="S16">
        <v>8.5837613752841682E-4</v>
      </c>
      <c r="T16">
        <v>6.8087288030973636E-4</v>
      </c>
      <c r="U16">
        <v>6.7249158706002342E-4</v>
      </c>
    </row>
    <row r="17" spans="1:21">
      <c r="A17" s="376" t="s">
        <v>140</v>
      </c>
      <c r="B17">
        <v>-1.584431168440172E-3</v>
      </c>
      <c r="C17">
        <v>-2.000538748692899E-3</v>
      </c>
      <c r="D17">
        <v>-1.8907152241374112E-3</v>
      </c>
      <c r="E17">
        <v>-1.639578949515988E-3</v>
      </c>
      <c r="F17">
        <v>-1.380490599118846E-3</v>
      </c>
      <c r="G17">
        <v>-1.6409254171533539E-3</v>
      </c>
      <c r="H17">
        <v>-1.9131708160831375E-3</v>
      </c>
      <c r="I17">
        <v>-1.9930044887241116E-3</v>
      </c>
      <c r="J17">
        <v>-1.8690523101078389E-3</v>
      </c>
      <c r="K17">
        <v>-2.3360090242545918E-3</v>
      </c>
      <c r="L17">
        <v>-1.899331662910522E-3</v>
      </c>
      <c r="M17">
        <v>-1.9411237747696247E-3</v>
      </c>
      <c r="N17">
        <v>-9.8006523516319319E-4</v>
      </c>
      <c r="O17">
        <v>-3.4547602570514791E-4</v>
      </c>
      <c r="P17">
        <v>1.2573717112110381E-4</v>
      </c>
      <c r="Q17">
        <v>-4.3100159994223969E-5</v>
      </c>
      <c r="R17">
        <v>-1.513034893952113E-4</v>
      </c>
      <c r="S17">
        <v>2.3640121790871869E-5</v>
      </c>
      <c r="T17">
        <v>3.6140657738570792E-5</v>
      </c>
      <c r="U17">
        <v>6.224088396677302E-6</v>
      </c>
    </row>
    <row r="18" spans="1:21">
      <c r="A18" s="376" t="s">
        <v>281</v>
      </c>
      <c r="B18">
        <v>-1.2056056617223941E-4</v>
      </c>
      <c r="C18">
        <v>-1.1025843881378463E-4</v>
      </c>
      <c r="D18">
        <v>-3.7554568524212496E-5</v>
      </c>
      <c r="E18">
        <v>1.8374678815843252E-7</v>
      </c>
      <c r="F18">
        <v>-4.8340485849827487E-5</v>
      </c>
      <c r="G18">
        <v>-1.0844185357887245E-4</v>
      </c>
      <c r="H18">
        <v>-7.8085611245558707E-5</v>
      </c>
      <c r="I18">
        <v>-7.1486858525505109E-5</v>
      </c>
      <c r="J18">
        <v>-1.6244318535159555E-4</v>
      </c>
      <c r="K18">
        <v>-2.126694063510504E-4</v>
      </c>
      <c r="L18">
        <v>-3.6864142070539894E-5</v>
      </c>
      <c r="M18">
        <v>-2.9165584770704207E-5</v>
      </c>
      <c r="N18">
        <v>-1.5011670168859334E-5</v>
      </c>
      <c r="O18">
        <v>6.1940208093899798E-5</v>
      </c>
      <c r="P18">
        <v>1.1616064621127737E-4</v>
      </c>
      <c r="Q18">
        <v>2.1411994615462787E-4</v>
      </c>
      <c r="R18">
        <v>1.6476787457282124E-4</v>
      </c>
      <c r="S18">
        <v>2.0307572902414595E-4</v>
      </c>
      <c r="T18">
        <v>2.7396522111890887E-4</v>
      </c>
      <c r="U18">
        <v>2.9476248537174834E-4</v>
      </c>
    </row>
    <row r="19" spans="1:21">
      <c r="A19" s="376" t="s">
        <v>282</v>
      </c>
      <c r="B19">
        <v>-1.717650512284838E-4</v>
      </c>
      <c r="C19">
        <v>-1.1487496799289966E-4</v>
      </c>
      <c r="D19">
        <v>-3.296080354419506E-4</v>
      </c>
      <c r="E19">
        <v>-3.6578422451135175E-4</v>
      </c>
      <c r="F19">
        <v>-3.3762618572958476E-4</v>
      </c>
      <c r="G19">
        <v>-3.7764896327436052E-4</v>
      </c>
      <c r="H19">
        <v>-5.0891171811057005E-4</v>
      </c>
      <c r="I19">
        <v>-5.2129937501454917E-4</v>
      </c>
      <c r="J19">
        <v>-3.7570630277491637E-4</v>
      </c>
      <c r="K19">
        <v>-4.6534226159408948E-4</v>
      </c>
      <c r="L19">
        <v>-2.3499050272350716E-4</v>
      </c>
      <c r="M19">
        <v>-3.3067769320256868E-4</v>
      </c>
      <c r="N19">
        <v>-3.9689544380072558E-4</v>
      </c>
      <c r="O19">
        <v>3.0192169284350706E-5</v>
      </c>
      <c r="P19">
        <v>1.126158358250836E-4</v>
      </c>
      <c r="Q19">
        <v>7.2860936221646043E-5</v>
      </c>
      <c r="R19">
        <v>-1.7099416825783274E-4</v>
      </c>
      <c r="S19">
        <v>-8.87990218043438E-5</v>
      </c>
      <c r="T19">
        <v>-1.811651751317866E-5</v>
      </c>
      <c r="U19">
        <v>2.8915112448147007E-6</v>
      </c>
    </row>
    <row r="20" spans="1:21">
      <c r="A20" s="376" t="s">
        <v>104</v>
      </c>
      <c r="B20">
        <v>1.2905222373880427E-3</v>
      </c>
      <c r="C20">
        <v>1.4456580126927323E-3</v>
      </c>
      <c r="D20">
        <v>1.5805515840534531E-3</v>
      </c>
      <c r="E20">
        <v>1.5861166294811454E-3</v>
      </c>
      <c r="F20">
        <v>9.2191303992647457E-4</v>
      </c>
      <c r="G20">
        <v>1.1324925825918438E-3</v>
      </c>
      <c r="H20">
        <v>6.1417904576361779E-4</v>
      </c>
      <c r="I20">
        <v>7.6993612473644473E-4</v>
      </c>
      <c r="J20">
        <v>8.1306597203999371E-4</v>
      </c>
      <c r="K20">
        <v>5.4826563502342505E-4</v>
      </c>
      <c r="L20">
        <v>3.9671713900882381E-4</v>
      </c>
      <c r="M20">
        <v>2.8171065734232089E-4</v>
      </c>
      <c r="N20">
        <v>-2.9391054179833448E-4</v>
      </c>
      <c r="O20">
        <v>-3.8256888013473149E-4</v>
      </c>
      <c r="P20">
        <v>-3.8234160443686798E-4</v>
      </c>
      <c r="Q20">
        <v>-2.6427160329909835E-4</v>
      </c>
      <c r="R20">
        <v>-1.6242313118680372E-4</v>
      </c>
      <c r="S20">
        <v>-1.2948525254071467E-4</v>
      </c>
      <c r="T20">
        <v>1.2377516264605807E-4</v>
      </c>
      <c r="U20">
        <v>1.4623948293013254E-4</v>
      </c>
    </row>
    <row r="22" spans="1:21">
      <c r="A22" s="377" t="s">
        <v>345</v>
      </c>
      <c r="B22" s="377" t="s">
        <v>738</v>
      </c>
    </row>
    <row r="23" spans="1:21">
      <c r="A23" s="377" t="s">
        <v>317</v>
      </c>
      <c r="B23" s="377" t="s">
        <v>643</v>
      </c>
    </row>
    <row r="24" spans="1:21">
      <c r="A24" s="377" t="s">
        <v>644</v>
      </c>
      <c r="B24" s="377" t="s">
        <v>739</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topLeftCell="A25" workbookViewId="0">
      <selection activeCell="B38" sqref="B38"/>
    </sheetView>
  </sheetViews>
  <sheetFormatPr baseColWidth="10" defaultRowHeight="15"/>
  <sheetData>
    <row r="1" spans="1:21">
      <c r="C1">
        <v>1999</v>
      </c>
      <c r="D1">
        <v>2000</v>
      </c>
      <c r="E1">
        <v>2001</v>
      </c>
      <c r="F1">
        <v>2002</v>
      </c>
      <c r="G1">
        <v>2003</v>
      </c>
      <c r="H1">
        <v>2004</v>
      </c>
      <c r="I1">
        <v>2005</v>
      </c>
      <c r="J1">
        <v>2006</v>
      </c>
      <c r="K1">
        <v>2007</v>
      </c>
      <c r="L1">
        <v>2008</v>
      </c>
      <c r="M1">
        <v>2009</v>
      </c>
      <c r="N1">
        <v>2010</v>
      </c>
      <c r="O1">
        <v>2011</v>
      </c>
      <c r="P1">
        <v>2012</v>
      </c>
      <c r="Q1">
        <v>2013</v>
      </c>
      <c r="R1">
        <v>2014</v>
      </c>
      <c r="S1">
        <v>2015</v>
      </c>
      <c r="T1">
        <v>2016</v>
      </c>
      <c r="U1">
        <v>2017</v>
      </c>
    </row>
    <row r="2" spans="1:21">
      <c r="A2" s="379" t="s">
        <v>105</v>
      </c>
      <c r="B2" s="379" t="s">
        <v>458</v>
      </c>
      <c r="C2" s="216">
        <f>SUM(C3:C6)</f>
        <v>-1.4151427685870377E-2</v>
      </c>
      <c r="D2" s="216">
        <f t="shared" ref="D2:U2" si="0">SUM(D3:D6)</f>
        <v>-1.749650362866647E-2</v>
      </c>
      <c r="E2" s="216">
        <f t="shared" si="0"/>
        <v>-3.6296075418033279E-3</v>
      </c>
      <c r="F2" s="216">
        <f t="shared" si="0"/>
        <v>1.8853568340960209E-2</v>
      </c>
      <c r="G2" s="216">
        <f t="shared" si="0"/>
        <v>1.4120211884256426E-2</v>
      </c>
      <c r="H2" s="216">
        <f t="shared" si="0"/>
        <v>4.4571967127921018E-2</v>
      </c>
      <c r="I2" s="216">
        <f t="shared" si="0"/>
        <v>4.5951513781803302E-2</v>
      </c>
      <c r="J2" s="216">
        <f t="shared" si="0"/>
        <v>5.680935965736969E-2</v>
      </c>
      <c r="K2" s="216">
        <f t="shared" si="0"/>
        <v>6.7497602686582614E-2</v>
      </c>
      <c r="L2" s="216">
        <f t="shared" si="0"/>
        <v>5.5946739325614621E-2</v>
      </c>
      <c r="M2" s="216">
        <f t="shared" si="0"/>
        <v>5.7404441770855352E-2</v>
      </c>
      <c r="N2" s="216">
        <f t="shared" si="0"/>
        <v>5.6158771501437943E-2</v>
      </c>
      <c r="O2" s="216">
        <f t="shared" si="0"/>
        <v>6.1069060936991333E-2</v>
      </c>
      <c r="P2" s="216">
        <f t="shared" si="0"/>
        <v>7.0185551760892737E-2</v>
      </c>
      <c r="Q2" s="216">
        <f t="shared" si="0"/>
        <v>6.7259680706521732E-2</v>
      </c>
      <c r="R2" s="216">
        <f t="shared" si="0"/>
        <v>7.4513286984574226E-2</v>
      </c>
      <c r="S2" s="216">
        <f t="shared" si="0"/>
        <v>8.9017534422702257E-2</v>
      </c>
      <c r="T2" s="216">
        <f t="shared" si="0"/>
        <v>8.5074135611994617E-2</v>
      </c>
      <c r="U2" s="216">
        <f t="shared" si="0"/>
        <v>7.9705492869217118E-2</v>
      </c>
    </row>
    <row r="3" spans="1:21">
      <c r="A3" s="378"/>
      <c r="B3" s="380" t="s">
        <v>459</v>
      </c>
      <c r="C3" s="216">
        <v>3.2939928712564411E-2</v>
      </c>
      <c r="D3" s="216">
        <v>3.0267708648321741E-2</v>
      </c>
      <c r="E3" s="216">
        <v>4.6458701286785788E-2</v>
      </c>
      <c r="F3" s="216">
        <v>6.4320664104757633E-2</v>
      </c>
      <c r="G3" s="216">
        <v>5.8565457100645021E-2</v>
      </c>
      <c r="H3" s="216">
        <v>6.7455584818243472E-2</v>
      </c>
      <c r="I3" s="216">
        <v>6.8239267056665762E-2</v>
      </c>
      <c r="J3" s="216">
        <v>6.7458894808315059E-2</v>
      </c>
      <c r="K3" s="216">
        <v>8.0370280475722478E-2</v>
      </c>
      <c r="L3" s="216">
        <v>7.2029558034773233E-2</v>
      </c>
      <c r="M3" s="216">
        <v>5.7378428471556081E-2</v>
      </c>
      <c r="N3" s="216">
        <v>6.2459012581102757E-2</v>
      </c>
      <c r="O3" s="216">
        <v>6.045828524075883E-2</v>
      </c>
      <c r="P3" s="216">
        <v>7.2654862123222613E-2</v>
      </c>
      <c r="Q3" s="216">
        <v>7.5245555932971012E-2</v>
      </c>
      <c r="R3" s="216">
        <v>7.7651186453367091E-2</v>
      </c>
      <c r="S3" s="216">
        <v>8.5649718255347895E-2</v>
      </c>
      <c r="T3" s="216">
        <v>8.4816520294327083E-2</v>
      </c>
      <c r="U3" s="216">
        <v>8.203634654933574E-2</v>
      </c>
    </row>
    <row r="4" spans="1:21">
      <c r="A4" s="378"/>
      <c r="B4" s="380" t="s">
        <v>460</v>
      </c>
      <c r="C4" s="216">
        <v>-8.3481848824144746E-3</v>
      </c>
      <c r="D4" s="216">
        <v>-6.0113962806168731E-3</v>
      </c>
      <c r="E4" s="216">
        <v>-7.8886161891873301E-3</v>
      </c>
      <c r="F4" s="216">
        <v>-1.1585169896211001E-2</v>
      </c>
      <c r="G4" s="216">
        <v>-8.521764981442111E-3</v>
      </c>
      <c r="H4" s="216">
        <v>7.4257251323427082E-3</v>
      </c>
      <c r="I4" s="216">
        <v>9.0857331606442812E-3</v>
      </c>
      <c r="J4" s="216">
        <v>1.7320380236080641E-2</v>
      </c>
      <c r="K4" s="216">
        <v>1.445629727482165E-2</v>
      </c>
      <c r="L4" s="216">
        <v>9.6516430238822049E-3</v>
      </c>
      <c r="M4" s="216">
        <v>2.225640983953046E-2</v>
      </c>
      <c r="N4" s="216">
        <v>1.9637527809430792E-2</v>
      </c>
      <c r="O4" s="216">
        <v>2.5242682529817401E-2</v>
      </c>
      <c r="P4" s="216">
        <v>2.3514099468505509E-2</v>
      </c>
      <c r="Q4" s="216">
        <v>2.20947265625E-2</v>
      </c>
      <c r="R4" s="216">
        <v>1.924324250746106E-2</v>
      </c>
      <c r="S4" s="216">
        <v>2.2048240981875189E-2</v>
      </c>
      <c r="T4" s="216">
        <v>1.9191708204763042E-2</v>
      </c>
      <c r="U4" s="216">
        <v>2.0551727925695842E-2</v>
      </c>
    </row>
    <row r="5" spans="1:21">
      <c r="A5" s="378"/>
      <c r="B5" s="380" t="s">
        <v>461</v>
      </c>
      <c r="C5" s="216">
        <v>-1.293101778311573E-2</v>
      </c>
      <c r="D5" s="216">
        <v>-1.4174005896583009E-2</v>
      </c>
      <c r="E5" s="216">
        <v>-1.3375232240750511E-2</v>
      </c>
      <c r="F5" s="216">
        <v>-1.3313779540033221E-2</v>
      </c>
      <c r="G5" s="216">
        <v>-1.398463118446182E-2</v>
      </c>
      <c r="H5" s="216">
        <v>-1.326025490835102E-2</v>
      </c>
      <c r="I5" s="216">
        <v>-1.372747581339152E-2</v>
      </c>
      <c r="J5" s="216">
        <v>-1.349587381176225E-2</v>
      </c>
      <c r="K5" s="216">
        <v>-1.345042037537352E-2</v>
      </c>
      <c r="L5" s="216">
        <v>-1.3451404123759629E-2</v>
      </c>
      <c r="M5" s="216">
        <v>-1.424390719755475E-2</v>
      </c>
      <c r="N5" s="216">
        <v>-1.54570048758556E-2</v>
      </c>
      <c r="O5" s="216">
        <v>-1.295133031459943E-2</v>
      </c>
      <c r="P5" s="216">
        <v>-1.410055614771631E-2</v>
      </c>
      <c r="Q5" s="216">
        <v>-1.5440302309782611E-2</v>
      </c>
      <c r="R5" s="216">
        <v>-1.4048914615512879E-2</v>
      </c>
      <c r="S5" s="216">
        <v>-1.313376147150082E-2</v>
      </c>
      <c r="T5" s="216">
        <v>-1.262093520056967E-2</v>
      </c>
      <c r="U5" s="216">
        <v>-1.6513086832614259E-2</v>
      </c>
    </row>
    <row r="6" spans="1:21">
      <c r="A6" s="378"/>
      <c r="B6" s="380" t="s">
        <v>210</v>
      </c>
      <c r="C6" s="216">
        <v>-2.5812153732904582E-2</v>
      </c>
      <c r="D6" s="216">
        <v>-2.7578810099788329E-2</v>
      </c>
      <c r="E6" s="216">
        <v>-2.8824460398651278E-2</v>
      </c>
      <c r="F6" s="216">
        <v>-2.0568146327553199E-2</v>
      </c>
      <c r="G6" s="216">
        <v>-2.1938849050484668E-2</v>
      </c>
      <c r="H6" s="216">
        <v>-1.704908791431415E-2</v>
      </c>
      <c r="I6" s="216">
        <v>-1.764601062211521E-2</v>
      </c>
      <c r="J6" s="216">
        <v>-1.447404157526376E-2</v>
      </c>
      <c r="K6" s="216">
        <v>-1.387855468858799E-2</v>
      </c>
      <c r="L6" s="216">
        <v>-1.228305760928119E-2</v>
      </c>
      <c r="M6" s="216">
        <v>-7.9864893426764439E-3</v>
      </c>
      <c r="N6" s="216">
        <v>-1.0480764013239999E-2</v>
      </c>
      <c r="O6" s="216">
        <v>-1.1680576518985471E-2</v>
      </c>
      <c r="P6" s="216">
        <v>-1.1882853683119071E-2</v>
      </c>
      <c r="Q6" s="216">
        <v>-1.4640299479166671E-2</v>
      </c>
      <c r="R6" s="216">
        <v>-8.3322273607410353E-3</v>
      </c>
      <c r="S6" s="216">
        <v>-5.5466633430200137E-3</v>
      </c>
      <c r="T6" s="216">
        <v>-6.3131576865258334E-3</v>
      </c>
      <c r="U6" s="216">
        <v>-6.3694947732002172E-3</v>
      </c>
    </row>
    <row r="7" spans="1:21">
      <c r="A7" s="379" t="s">
        <v>261</v>
      </c>
      <c r="B7" s="379" t="s">
        <v>458</v>
      </c>
      <c r="C7" s="216"/>
      <c r="D7" s="216"/>
      <c r="E7" s="216"/>
      <c r="F7" s="216"/>
      <c r="G7" s="216">
        <f t="shared" ref="G7:U7" si="1">SUM(G8:G11)</f>
        <v>3.5284897739676226E-2</v>
      </c>
      <c r="H7" s="216">
        <f t="shared" si="1"/>
        <v>3.2688808037740845E-2</v>
      </c>
      <c r="I7" s="216">
        <f t="shared" si="1"/>
        <v>2.083723940608859E-2</v>
      </c>
      <c r="J7" s="216">
        <f t="shared" si="1"/>
        <v>1.919873777827303E-2</v>
      </c>
      <c r="K7" s="216">
        <f t="shared" si="1"/>
        <v>1.9502048808789935E-2</v>
      </c>
      <c r="L7" s="216">
        <f t="shared" si="1"/>
        <v>-9.9840170996416192E-3</v>
      </c>
      <c r="M7" s="216">
        <f t="shared" si="1"/>
        <v>-1.0766065019004754E-2</v>
      </c>
      <c r="N7" s="216">
        <f t="shared" si="1"/>
        <v>1.7633500912762376E-2</v>
      </c>
      <c r="O7" s="216">
        <f t="shared" si="1"/>
        <v>-1.0727861816065842E-2</v>
      </c>
      <c r="P7" s="216">
        <f t="shared" si="1"/>
        <v>-5.3161276603542335E-4</v>
      </c>
      <c r="Q7" s="216">
        <f t="shared" si="1"/>
        <v>-3.1809161344324537E-3</v>
      </c>
      <c r="R7" s="216">
        <f t="shared" si="1"/>
        <v>-8.7031157754346149E-3</v>
      </c>
      <c r="S7" s="216">
        <f t="shared" si="1"/>
        <v>-1.0218724498808058E-2</v>
      </c>
      <c r="T7" s="216">
        <f t="shared" si="1"/>
        <v>-6.0377671282198942E-3</v>
      </c>
      <c r="U7" s="216">
        <f t="shared" si="1"/>
        <v>7.2724887422193178E-3</v>
      </c>
    </row>
    <row r="8" spans="1:21">
      <c r="A8" s="378"/>
      <c r="B8" s="380" t="s">
        <v>459</v>
      </c>
      <c r="C8" s="216"/>
      <c r="D8" s="216"/>
      <c r="E8" s="216"/>
      <c r="F8" s="216"/>
      <c r="G8" s="216">
        <v>2.9462932069990962E-2</v>
      </c>
      <c r="H8" s="216">
        <v>2.5187237957248278E-2</v>
      </c>
      <c r="I8" s="216">
        <v>1.128833623131827E-2</v>
      </c>
      <c r="J8" s="216">
        <v>8.2207271673083605E-3</v>
      </c>
      <c r="K8" s="216">
        <v>9.0698770714726044E-3</v>
      </c>
      <c r="L8" s="216">
        <v>-2.816989718580637E-2</v>
      </c>
      <c r="M8" s="216">
        <v>-9.6822906975177273E-3</v>
      </c>
      <c r="N8" s="216">
        <v>-9.3864566057838862E-3</v>
      </c>
      <c r="O8" s="216">
        <v>-2.5655073524233182E-2</v>
      </c>
      <c r="P8" s="216">
        <v>-2.4849025845412692E-2</v>
      </c>
      <c r="Q8" s="216">
        <v>-1.6875677665126002E-2</v>
      </c>
      <c r="R8" s="216">
        <v>-1.3252130913657191E-2</v>
      </c>
      <c r="S8" s="216">
        <v>-2.3089451308021072E-3</v>
      </c>
      <c r="T8" s="216">
        <v>1.083218751552712E-4</v>
      </c>
      <c r="U8" s="216">
        <v>8.6777895733966754E-4</v>
      </c>
    </row>
    <row r="9" spans="1:21">
      <c r="A9" s="378"/>
      <c r="B9" s="380" t="s">
        <v>460</v>
      </c>
      <c r="C9" s="216"/>
      <c r="D9" s="216"/>
      <c r="E9" s="216"/>
      <c r="F9" s="216"/>
      <c r="G9" s="216">
        <v>1.9106520212357571E-2</v>
      </c>
      <c r="H9" s="216">
        <v>1.346318914481833E-2</v>
      </c>
      <c r="I9" s="216">
        <v>1.1511142901905989E-2</v>
      </c>
      <c r="J9" s="216">
        <v>1.1694959409126441E-2</v>
      </c>
      <c r="K9" s="216">
        <v>1.3377234652065129E-2</v>
      </c>
      <c r="L9" s="216">
        <v>1.9569803248491311E-2</v>
      </c>
      <c r="M9" s="216">
        <v>-5.1665643579884351E-3</v>
      </c>
      <c r="N9" s="216">
        <v>1.869348302727605E-2</v>
      </c>
      <c r="O9" s="216">
        <v>1.08729398588206E-2</v>
      </c>
      <c r="P9" s="216">
        <v>2.2959994074840239E-2</v>
      </c>
      <c r="Q9" s="216">
        <v>1.3870629490049189E-2</v>
      </c>
      <c r="R9" s="216">
        <v>7.0584718408464569E-3</v>
      </c>
      <c r="S9" s="216">
        <v>-5.4353882215088583E-3</v>
      </c>
      <c r="T9" s="216">
        <v>9.9138064000802535E-4</v>
      </c>
      <c r="U9" s="216">
        <v>1.209651979640676E-2</v>
      </c>
    </row>
    <row r="10" spans="1:21">
      <c r="A10" s="378"/>
      <c r="B10" s="380" t="s">
        <v>461</v>
      </c>
      <c r="C10" s="216"/>
      <c r="D10" s="216"/>
      <c r="E10" s="216"/>
      <c r="F10" s="216"/>
      <c r="G10" s="216">
        <v>-1.9064416662391451E-2</v>
      </c>
      <c r="H10" s="216">
        <v>-1.6273934521282792E-2</v>
      </c>
      <c r="I10" s="216">
        <v>-1.5143148470146479E-2</v>
      </c>
      <c r="J10" s="216">
        <v>-1.444336517765606E-2</v>
      </c>
      <c r="K10" s="216">
        <v>-1.122935779816514E-2</v>
      </c>
      <c r="L10" s="216">
        <v>-1.6174955001314731E-2</v>
      </c>
      <c r="M10" s="216">
        <v>-1.627095046147856E-2</v>
      </c>
      <c r="N10" s="216">
        <v>-1.3908499166667809E-2</v>
      </c>
      <c r="O10" s="216">
        <v>-1.5064376403135481E-2</v>
      </c>
      <c r="P10" s="216">
        <v>-1.5494189549886571E-2</v>
      </c>
      <c r="Q10" s="216">
        <v>-1.757405188053825E-2</v>
      </c>
      <c r="R10" s="216">
        <v>-1.5954045949052031E-2</v>
      </c>
      <c r="S10" s="216">
        <v>-1.644484735415325E-2</v>
      </c>
      <c r="T10" s="216">
        <v>-1.796730233553737E-2</v>
      </c>
      <c r="U10" s="216">
        <v>-1.4770463355243421E-2</v>
      </c>
    </row>
    <row r="11" spans="1:21">
      <c r="A11" s="378"/>
      <c r="B11" s="380" t="s">
        <v>210</v>
      </c>
      <c r="C11" s="216"/>
      <c r="D11" s="216"/>
      <c r="E11" s="216"/>
      <c r="F11" s="216"/>
      <c r="G11" s="216">
        <v>5.7798621197191454E-3</v>
      </c>
      <c r="H11" s="216">
        <v>1.031231545695703E-2</v>
      </c>
      <c r="I11" s="216">
        <v>1.3180908743010811E-2</v>
      </c>
      <c r="J11" s="216">
        <v>1.372641637949429E-2</v>
      </c>
      <c r="K11" s="216">
        <v>8.2842948834173404E-3</v>
      </c>
      <c r="L11" s="216">
        <v>1.479103183898817E-2</v>
      </c>
      <c r="M11" s="216">
        <v>2.0353740497979968E-2</v>
      </c>
      <c r="N11" s="216">
        <v>2.2234973657938022E-2</v>
      </c>
      <c r="O11" s="216">
        <v>1.9118648252482221E-2</v>
      </c>
      <c r="P11" s="216">
        <v>1.6851608554423601E-2</v>
      </c>
      <c r="Q11" s="216">
        <v>1.739818392118261E-2</v>
      </c>
      <c r="R11" s="216">
        <v>1.344458924642815E-2</v>
      </c>
      <c r="S11" s="216">
        <v>1.3970456207656161E-2</v>
      </c>
      <c r="T11" s="216">
        <v>1.082983269215418E-2</v>
      </c>
      <c r="U11" s="216">
        <v>9.0786533437163114E-3</v>
      </c>
    </row>
    <row r="12" spans="1:21">
      <c r="A12" s="379" t="s">
        <v>114</v>
      </c>
      <c r="B12" s="379" t="s">
        <v>458</v>
      </c>
      <c r="C12" s="216">
        <f>SUM(C13:C16)</f>
        <v>-3.2977405959119382E-2</v>
      </c>
      <c r="D12" s="216">
        <f t="shared" ref="D12:U12" si="2">SUM(D13:D16)</f>
        <v>-4.4004642166344296E-2</v>
      </c>
      <c r="E12" s="216">
        <f t="shared" si="2"/>
        <v>-4.3908178085794988E-2</v>
      </c>
      <c r="F12" s="216">
        <f t="shared" si="2"/>
        <v>-3.7386158593224493E-2</v>
      </c>
      <c r="G12" s="216">
        <f t="shared" si="2"/>
        <v>-3.8836449807834017E-2</v>
      </c>
      <c r="H12" s="216">
        <f t="shared" si="2"/>
        <v>-5.586473497248727E-2</v>
      </c>
      <c r="I12" s="216">
        <f t="shared" si="2"/>
        <v>-7.4937188764687301E-2</v>
      </c>
      <c r="J12" s="216">
        <f t="shared" si="2"/>
        <v>-8.9904104669366464E-2</v>
      </c>
      <c r="K12" s="216">
        <f t="shared" si="2"/>
        <v>-9.6480685265731989E-2</v>
      </c>
      <c r="L12" s="216">
        <f t="shared" si="2"/>
        <v>-9.2503751483795818E-2</v>
      </c>
      <c r="M12" s="216">
        <f t="shared" si="2"/>
        <v>-4.2806092755492776E-2</v>
      </c>
      <c r="N12" s="216">
        <f t="shared" si="2"/>
        <v>-3.9214198818615376E-2</v>
      </c>
      <c r="O12" s="216">
        <f t="shared" si="2"/>
        <v>-3.1798805921627281E-2</v>
      </c>
      <c r="P12" s="216">
        <f t="shared" si="2"/>
        <v>-2.3119497218255167E-3</v>
      </c>
      <c r="Q12" s="216">
        <f t="shared" si="2"/>
        <v>1.5201429667551607E-2</v>
      </c>
      <c r="R12" s="216">
        <f t="shared" si="2"/>
        <v>1.0810159757954171E-2</v>
      </c>
      <c r="S12" s="216">
        <f t="shared" si="2"/>
        <v>1.1612473581738211E-2</v>
      </c>
      <c r="T12" s="216">
        <f t="shared" si="2"/>
        <v>2.256639818081544E-2</v>
      </c>
      <c r="U12" s="216">
        <f t="shared" si="2"/>
        <v>1.8440923966770668E-2</v>
      </c>
    </row>
    <row r="13" spans="1:21">
      <c r="A13" s="378"/>
      <c r="B13" s="380" t="s">
        <v>459</v>
      </c>
      <c r="C13" s="216">
        <v>-5.2011051359882619E-2</v>
      </c>
      <c r="D13" s="216">
        <v>-6.3707543520309481E-2</v>
      </c>
      <c r="E13" s="216">
        <v>-5.7375830560034757E-2</v>
      </c>
      <c r="F13" s="216">
        <v>-5.1546267923682207E-2</v>
      </c>
      <c r="G13" s="216">
        <v>-5.2585528804986362E-2</v>
      </c>
      <c r="H13" s="216">
        <v>-6.504724756796916E-2</v>
      </c>
      <c r="I13" s="216">
        <v>-7.6385769520915234E-2</v>
      </c>
      <c r="J13" s="216">
        <v>-8.5763124842505853E-2</v>
      </c>
      <c r="K13" s="216">
        <v>-8.6269796550170377E-2</v>
      </c>
      <c r="L13" s="216">
        <v>-7.7975318596161164E-2</v>
      </c>
      <c r="M13" s="216">
        <v>-3.8433736279623217E-2</v>
      </c>
      <c r="N13" s="216">
        <v>-4.4224675859325491E-2</v>
      </c>
      <c r="O13" s="216">
        <v>-4.154798593861081E-2</v>
      </c>
      <c r="P13" s="216">
        <v>-2.8130003894923618E-2</v>
      </c>
      <c r="Q13" s="216">
        <v>-1.366003277783898E-2</v>
      </c>
      <c r="R13" s="216">
        <v>-2.1407373147559309E-2</v>
      </c>
      <c r="S13" s="216">
        <v>-1.9968274962656029E-2</v>
      </c>
      <c r="T13" s="216">
        <v>-1.3646565833261079E-2</v>
      </c>
      <c r="U13" s="216">
        <v>-1.872815241799199E-2</v>
      </c>
    </row>
    <row r="14" spans="1:21">
      <c r="A14" s="378"/>
      <c r="B14" s="380" t="s">
        <v>460</v>
      </c>
      <c r="C14" s="216">
        <v>-9.6043182414742318E-3</v>
      </c>
      <c r="D14" s="216">
        <v>-6.6413926499032886E-3</v>
      </c>
      <c r="E14" s="216">
        <v>-1.3003053487494431E-2</v>
      </c>
      <c r="F14" s="216">
        <v>-1.0532665677282969E-2</v>
      </c>
      <c r="G14" s="216">
        <v>-7.6219208634526157E-3</v>
      </c>
      <c r="H14" s="216">
        <v>-8.7216456548489703E-3</v>
      </c>
      <c r="I14" s="216">
        <v>-1.4277332290240559E-2</v>
      </c>
      <c r="J14" s="216">
        <v>-1.6836743804899731E-2</v>
      </c>
      <c r="K14" s="216">
        <v>-2.4497435712388979E-2</v>
      </c>
      <c r="L14" s="216">
        <v>-2.7313489663822261E-2</v>
      </c>
      <c r="M14" s="216">
        <v>-1.8186333930153509E-2</v>
      </c>
      <c r="N14" s="216">
        <v>-1.3998066488734291E-2</v>
      </c>
      <c r="O14" s="216">
        <v>-1.7150747022978211E-2</v>
      </c>
      <c r="P14" s="216">
        <v>-6.740622129898107E-3</v>
      </c>
      <c r="Q14" s="216">
        <v>-5.1584635948573303E-3</v>
      </c>
      <c r="R14" s="216">
        <v>-3.2481547859937181E-3</v>
      </c>
      <c r="S14" s="216">
        <v>-2.6804419306951299E-3</v>
      </c>
      <c r="T14" s="216">
        <v>9.4391652059498915E-4</v>
      </c>
      <c r="U14" s="216">
        <v>-1.0365946194823201E-3</v>
      </c>
    </row>
    <row r="15" spans="1:21">
      <c r="A15" s="378"/>
      <c r="B15" s="380" t="s">
        <v>461</v>
      </c>
      <c r="C15" s="216">
        <v>-3.8279299228020109E-3</v>
      </c>
      <c r="D15" s="216">
        <v>-7.1381044487427462E-3</v>
      </c>
      <c r="E15" s="216">
        <v>-7.4107112224242634E-3</v>
      </c>
      <c r="F15" s="216">
        <v>-6.8811992184580574E-3</v>
      </c>
      <c r="G15" s="216">
        <v>-9.4191210147957869E-3</v>
      </c>
      <c r="H15" s="216">
        <v>-8.9828422836711469E-3</v>
      </c>
      <c r="I15" s="216">
        <v>-1.1036294040401219E-2</v>
      </c>
      <c r="J15" s="216">
        <v>-1.415413492808346E-2</v>
      </c>
      <c r="K15" s="216">
        <v>-1.2313021658816051E-2</v>
      </c>
      <c r="L15" s="216">
        <v>-1.393177898721136E-2</v>
      </c>
      <c r="M15" s="216">
        <v>-1.3562831077649639E-2</v>
      </c>
      <c r="N15" s="216">
        <v>-1.237632235055762E-2</v>
      </c>
      <c r="O15" s="216">
        <v>-1.2885247218690469E-2</v>
      </c>
      <c r="P15" s="216">
        <v>-1.0957718440299479E-2</v>
      </c>
      <c r="Q15" s="216">
        <v>-1.2567113161540539E-2</v>
      </c>
      <c r="R15" s="216">
        <v>-1.068200651365362E-2</v>
      </c>
      <c r="S15" s="216">
        <v>-9.6858481360384396E-3</v>
      </c>
      <c r="T15" s="216">
        <v>-1.0526993241521961E-2</v>
      </c>
      <c r="U15" s="216">
        <v>-9.3542161278346667E-3</v>
      </c>
    </row>
    <row r="16" spans="1:21">
      <c r="A16" s="378"/>
      <c r="B16" s="380" t="s">
        <v>210</v>
      </c>
      <c r="C16" s="216">
        <v>3.2465893565039483E-2</v>
      </c>
      <c r="D16" s="216">
        <v>3.3482398452611223E-2</v>
      </c>
      <c r="E16" s="216">
        <v>3.3881417184158463E-2</v>
      </c>
      <c r="F16" s="216">
        <v>3.1573974226198738E-2</v>
      </c>
      <c r="G16" s="216">
        <v>3.079012087540076E-2</v>
      </c>
      <c r="H16" s="216">
        <v>2.6887000534002E-2</v>
      </c>
      <c r="I16" s="216">
        <v>2.6762207086869709E-2</v>
      </c>
      <c r="J16" s="216">
        <v>2.684989890612258E-2</v>
      </c>
      <c r="K16" s="216">
        <v>2.6599568655643419E-2</v>
      </c>
      <c r="L16" s="216">
        <v>2.671683576339896E-2</v>
      </c>
      <c r="M16" s="216">
        <v>2.737680853193359E-2</v>
      </c>
      <c r="N16" s="216">
        <v>3.1384865880002027E-2</v>
      </c>
      <c r="O16" s="216">
        <v>3.978517425865221E-2</v>
      </c>
      <c r="P16" s="216">
        <v>4.3516394743295682E-2</v>
      </c>
      <c r="Q16" s="216">
        <v>4.6587039201788451E-2</v>
      </c>
      <c r="R16" s="216">
        <v>4.6147694205160822E-2</v>
      </c>
      <c r="S16" s="216">
        <v>4.3947038611127809E-2</v>
      </c>
      <c r="T16" s="216">
        <v>4.5796040735003492E-2</v>
      </c>
      <c r="U16" s="216">
        <v>4.7559887132079648E-2</v>
      </c>
    </row>
    <row r="17" spans="1:21">
      <c r="A17" s="379" t="s">
        <v>53</v>
      </c>
      <c r="B17" s="379" t="s">
        <v>458</v>
      </c>
      <c r="C17" s="216">
        <f>SUM(C18:C21)</f>
        <v>3.4027861547367276E-2</v>
      </c>
      <c r="D17" s="216">
        <f t="shared" ref="D17:U17" si="3">SUM(D18:D21)</f>
        <v>1.0994971543739452E-2</v>
      </c>
      <c r="E17" s="216">
        <f t="shared" si="3"/>
        <v>1.5748927317644004E-2</v>
      </c>
      <c r="F17" s="216">
        <f t="shared" si="3"/>
        <v>1.1481085179827306E-2</v>
      </c>
      <c r="G17" s="216">
        <f t="shared" si="3"/>
        <v>8.3579347334156746E-3</v>
      </c>
      <c r="H17" s="216">
        <f t="shared" si="3"/>
        <v>5.3274053869117738E-3</v>
      </c>
      <c r="I17" s="216">
        <f t="shared" si="3"/>
        <v>1.0396935282475529E-3</v>
      </c>
      <c r="J17" s="216">
        <f t="shared" si="3"/>
        <v>2.5322606215617705E-3</v>
      </c>
      <c r="K17" s="216">
        <f t="shared" si="3"/>
        <v>-1.0188733671240811E-3</v>
      </c>
      <c r="L17" s="216">
        <f t="shared" si="3"/>
        <v>-6.9630291410273069E-3</v>
      </c>
      <c r="M17" s="216">
        <f t="shared" si="3"/>
        <v>-5.4993178139888885E-3</v>
      </c>
      <c r="N17" s="216">
        <f t="shared" si="3"/>
        <v>-6.2873097581352712E-3</v>
      </c>
      <c r="O17" s="216">
        <f t="shared" si="3"/>
        <v>-8.5946688858994716E-3</v>
      </c>
      <c r="P17" s="216">
        <f t="shared" si="3"/>
        <v>-9.6476261056566374E-3</v>
      </c>
      <c r="Q17" s="216">
        <f t="shared" si="3"/>
        <v>-5.0996864238383975E-3</v>
      </c>
      <c r="R17" s="216">
        <f t="shared" si="3"/>
        <v>-9.5610450444583491E-3</v>
      </c>
      <c r="S17" s="216">
        <f t="shared" si="3"/>
        <v>-3.6808052284537391E-3</v>
      </c>
      <c r="T17" s="216">
        <f t="shared" si="3"/>
        <v>-7.5227679837456141E-3</v>
      </c>
      <c r="U17" s="216">
        <f t="shared" si="3"/>
        <v>-5.7315604986173906E-3</v>
      </c>
    </row>
    <row r="18" spans="1:21">
      <c r="A18" s="378"/>
      <c r="B18" s="380" t="s">
        <v>459</v>
      </c>
      <c r="C18" s="216">
        <v>1.526339419228708E-2</v>
      </c>
      <c r="D18" s="216">
        <v>4.4637271445334561E-4</v>
      </c>
      <c r="E18" s="216">
        <v>3.3240150825640359E-3</v>
      </c>
      <c r="F18" s="216">
        <v>6.1410895001917714E-3</v>
      </c>
      <c r="G18" s="216">
        <v>3.9272297331274459E-3</v>
      </c>
      <c r="H18" s="216">
        <v>-1.6431741664852331E-5</v>
      </c>
      <c r="I18" s="216">
        <v>-8.8991197148204464E-3</v>
      </c>
      <c r="J18" s="216">
        <v>-1.188647464411728E-2</v>
      </c>
      <c r="K18" s="216">
        <v>-1.722246260353567E-2</v>
      </c>
      <c r="L18" s="216">
        <v>-2.4504361617763679E-2</v>
      </c>
      <c r="M18" s="216">
        <v>-1.893543865954838E-2</v>
      </c>
      <c r="N18" s="216">
        <v>-2.4150386234776011E-2</v>
      </c>
      <c r="O18" s="216">
        <v>-3.1532732955072681E-2</v>
      </c>
      <c r="P18" s="216">
        <v>-2.6079996016859411E-2</v>
      </c>
      <c r="Q18" s="216">
        <v>-2.0325063090730209E-2</v>
      </c>
      <c r="R18" s="216">
        <v>-1.9847285633545989E-2</v>
      </c>
      <c r="S18" s="216">
        <v>-1.312981252092401E-2</v>
      </c>
      <c r="T18" s="216">
        <v>-1.550278026068758E-2</v>
      </c>
      <c r="U18" s="216">
        <v>-2.1021539933071431E-2</v>
      </c>
    </row>
    <row r="19" spans="1:21">
      <c r="A19" s="378"/>
      <c r="B19" s="380" t="s">
        <v>460</v>
      </c>
      <c r="C19" s="216">
        <v>2.1249836723652198E-2</v>
      </c>
      <c r="D19" s="216">
        <v>1.8220122617232021E-2</v>
      </c>
      <c r="E19" s="216">
        <v>1.8613964373943571E-2</v>
      </c>
      <c r="F19" s="216">
        <v>9.4015161582261062E-3</v>
      </c>
      <c r="G19" s="216">
        <v>1.2594240635421359E-2</v>
      </c>
      <c r="H19" s="216">
        <v>1.376510473181344E-2</v>
      </c>
      <c r="I19" s="216">
        <v>1.82982663280301E-2</v>
      </c>
      <c r="J19" s="216">
        <v>2.12991254502473E-2</v>
      </c>
      <c r="K19" s="216">
        <v>2.1209358387934231E-2</v>
      </c>
      <c r="L19" s="216">
        <v>2.2206607173330391E-2</v>
      </c>
      <c r="M19" s="216">
        <v>2.269288409241374E-2</v>
      </c>
      <c r="N19" s="216">
        <v>2.5667960881857219E-2</v>
      </c>
      <c r="O19" s="216">
        <v>2.7540251529244761E-2</v>
      </c>
      <c r="P19" s="216">
        <v>2.1600399080047721E-2</v>
      </c>
      <c r="Q19" s="216">
        <v>2.2231836647554851E-2</v>
      </c>
      <c r="R19" s="216">
        <v>2.0954383386091041E-2</v>
      </c>
      <c r="S19" s="216">
        <v>2.078208468581243E-2</v>
      </c>
      <c r="T19" s="216">
        <v>2.1017532334665131E-2</v>
      </c>
      <c r="U19" s="216">
        <v>2.2898751449253549E-2</v>
      </c>
    </row>
    <row r="20" spans="1:21">
      <c r="A20" s="378"/>
      <c r="B20" s="380" t="s">
        <v>461</v>
      </c>
      <c r="C20" s="216">
        <v>-1.2735198240683971E-2</v>
      </c>
      <c r="D20" s="216">
        <v>-1.6523229980014681E-2</v>
      </c>
      <c r="E20" s="216">
        <v>-1.617604992848784E-2</v>
      </c>
      <c r="F20" s="216">
        <v>-1.645202348615625E-2</v>
      </c>
      <c r="G20" s="216">
        <v>-1.7388600731234969E-2</v>
      </c>
      <c r="H20" s="216">
        <v>-1.751036813556656E-2</v>
      </c>
      <c r="I20" s="216">
        <v>-1.8672578649474351E-2</v>
      </c>
      <c r="J20" s="216">
        <v>-1.7708509748391769E-2</v>
      </c>
      <c r="K20" s="216">
        <v>-1.7739625829315531E-2</v>
      </c>
      <c r="L20" s="216">
        <v>-1.703942019092743E-2</v>
      </c>
      <c r="M20" s="216">
        <v>-1.8879665692705411E-2</v>
      </c>
      <c r="N20" s="216">
        <v>-1.819686271011367E-2</v>
      </c>
      <c r="O20" s="216">
        <v>-1.809539494619284E-2</v>
      </c>
      <c r="P20" s="216">
        <v>-2.0162255529958768E-2</v>
      </c>
      <c r="Q20" s="216">
        <v>-2.123145359247568E-2</v>
      </c>
      <c r="R20" s="216">
        <v>-2.2510367412252041E-2</v>
      </c>
      <c r="S20" s="216">
        <v>-2.047459280068703E-2</v>
      </c>
      <c r="T20" s="216">
        <v>-2.101125027371837E-2</v>
      </c>
      <c r="U20" s="216">
        <v>-1.9148255637634469E-2</v>
      </c>
    </row>
    <row r="21" spans="1:21">
      <c r="A21" s="378"/>
      <c r="B21" s="380" t="s">
        <v>210</v>
      </c>
      <c r="C21" s="216">
        <v>1.024982887211197E-2</v>
      </c>
      <c r="D21" s="216">
        <v>8.851706192068768E-3</v>
      </c>
      <c r="E21" s="216">
        <v>9.9869977896242367E-3</v>
      </c>
      <c r="F21" s="216">
        <v>1.239050300756568E-2</v>
      </c>
      <c r="G21" s="216">
        <v>9.2250650961018376E-3</v>
      </c>
      <c r="H21" s="216">
        <v>9.0891005323297455E-3</v>
      </c>
      <c r="I21" s="216">
        <v>1.0313125564512251E-2</v>
      </c>
      <c r="J21" s="216">
        <v>1.082811956382352E-2</v>
      </c>
      <c r="K21" s="216">
        <v>1.273385667779289E-2</v>
      </c>
      <c r="L21" s="216">
        <v>1.2374145494333411E-2</v>
      </c>
      <c r="M21" s="216">
        <v>9.6229024458511624E-3</v>
      </c>
      <c r="N21" s="216">
        <v>1.039197830489719E-2</v>
      </c>
      <c r="O21" s="216">
        <v>1.3493207486121289E-2</v>
      </c>
      <c r="P21" s="216">
        <v>1.4994226361113821E-2</v>
      </c>
      <c r="Q21" s="216">
        <v>1.422499361181264E-2</v>
      </c>
      <c r="R21" s="216">
        <v>1.184222461524864E-2</v>
      </c>
      <c r="S21" s="216">
        <v>9.1415154073448707E-3</v>
      </c>
      <c r="T21" s="216">
        <v>7.9737302159952044E-3</v>
      </c>
      <c r="U21" s="216">
        <v>1.153948362283496E-2</v>
      </c>
    </row>
    <row r="22" spans="1:21">
      <c r="A22" s="379" t="s">
        <v>107</v>
      </c>
      <c r="B22" s="379" t="s">
        <v>458</v>
      </c>
      <c r="C22" s="216">
        <f>SUM(C23:C26)</f>
        <v>1.1262892936214604E-2</v>
      </c>
      <c r="D22" s="216">
        <f t="shared" ref="D22:U22" si="4">SUM(D23:D26)</f>
        <v>5.6162263106807628E-4</v>
      </c>
      <c r="E22" s="216">
        <f t="shared" si="4"/>
        <v>5.2490964979179941E-3</v>
      </c>
      <c r="F22" s="216">
        <f t="shared" si="4"/>
        <v>-2.6987781638529878E-3</v>
      </c>
      <c r="G22" s="216">
        <f t="shared" si="4"/>
        <v>-6.0904160005798473E-3</v>
      </c>
      <c r="H22" s="216">
        <f t="shared" si="4"/>
        <v>-3.4680539618978032E-3</v>
      </c>
      <c r="I22" s="216">
        <f t="shared" si="4"/>
        <v>-9.0036721530241653E-3</v>
      </c>
      <c r="J22" s="216">
        <f t="shared" si="4"/>
        <v>-1.5025766667997006E-2</v>
      </c>
      <c r="K22" s="216">
        <f t="shared" si="4"/>
        <v>-1.3897045063753187E-2</v>
      </c>
      <c r="L22" s="216">
        <f t="shared" si="4"/>
        <v>-2.8181832217954374E-2</v>
      </c>
      <c r="M22" s="216">
        <f t="shared" si="4"/>
        <v>-1.8893388000838972E-2</v>
      </c>
      <c r="N22" s="216">
        <f t="shared" si="4"/>
        <v>-3.4119355107105613E-2</v>
      </c>
      <c r="O22" s="216">
        <f t="shared" si="4"/>
        <v>-2.9959152051628166E-2</v>
      </c>
      <c r="P22" s="216">
        <f t="shared" si="4"/>
        <v>-3.3801018431565827E-3</v>
      </c>
      <c r="Q22" s="216">
        <f t="shared" si="4"/>
        <v>9.8766103009779883E-3</v>
      </c>
      <c r="R22" s="216">
        <f t="shared" si="4"/>
        <v>1.9088346773318388E-2</v>
      </c>
      <c r="S22" s="216">
        <f t="shared" si="4"/>
        <v>1.477708113636257E-2</v>
      </c>
      <c r="T22" s="216">
        <f t="shared" si="4"/>
        <v>2.5364771715870996E-2</v>
      </c>
      <c r="U22" s="216">
        <f t="shared" si="4"/>
        <v>2.7863282582589091E-2</v>
      </c>
    </row>
    <row r="23" spans="1:21">
      <c r="A23" s="378"/>
      <c r="B23" s="380" t="s">
        <v>459</v>
      </c>
      <c r="C23" s="216">
        <v>1.750147239349659E-2</v>
      </c>
      <c r="D23" s="216">
        <v>7.5843263066219099E-3</v>
      </c>
      <c r="E23" s="216">
        <v>1.29687636414533E-2</v>
      </c>
      <c r="F23" s="216">
        <v>9.9859250396531658E-3</v>
      </c>
      <c r="G23" s="216">
        <v>6.6246756332163084E-3</v>
      </c>
      <c r="H23" s="216">
        <v>5.3315374664094847E-3</v>
      </c>
      <c r="I23" s="216">
        <v>-3.577840347097502E-4</v>
      </c>
      <c r="J23" s="216">
        <v>-7.1502681285968497E-3</v>
      </c>
      <c r="K23" s="216">
        <v>1.122673481321621E-3</v>
      </c>
      <c r="L23" s="216">
        <v>-1.778021981792369E-3</v>
      </c>
      <c r="M23" s="216">
        <v>-2.7084104345517388E-4</v>
      </c>
      <c r="N23" s="216">
        <v>-1.3544283956299551E-2</v>
      </c>
      <c r="O23" s="216">
        <v>-1.1347432665497341E-2</v>
      </c>
      <c r="P23" s="216">
        <v>1.043102032214174E-2</v>
      </c>
      <c r="Q23" s="216">
        <v>2.249720818115877E-2</v>
      </c>
      <c r="R23" s="216">
        <v>2.923061100467423E-2</v>
      </c>
      <c r="S23" s="216">
        <v>3.0933630912784539E-2</v>
      </c>
      <c r="T23" s="216">
        <v>3.4124855606264319E-2</v>
      </c>
      <c r="U23" s="216">
        <v>3.2346509225181279E-2</v>
      </c>
    </row>
    <row r="24" spans="1:21">
      <c r="A24" s="378"/>
      <c r="B24" s="380" t="s">
        <v>460</v>
      </c>
      <c r="C24" s="216">
        <v>-1.276557908370107E-3</v>
      </c>
      <c r="D24" s="216">
        <v>-3.573081911450348E-3</v>
      </c>
      <c r="E24" s="216">
        <v>-2.3912721798963459E-3</v>
      </c>
      <c r="F24" s="216">
        <v>-3.8913825011283299E-3</v>
      </c>
      <c r="G24" s="216">
        <v>-4.4049455040793559E-3</v>
      </c>
      <c r="H24" s="216">
        <v>-1.315278279397833E-3</v>
      </c>
      <c r="I24" s="216">
        <v>2.1634858233949808E-3</v>
      </c>
      <c r="J24" s="216">
        <v>4.75048521983006E-3</v>
      </c>
      <c r="K24" s="216">
        <v>1.199092318179706E-3</v>
      </c>
      <c r="L24" s="216">
        <v>-8.795755882360869E-3</v>
      </c>
      <c r="M24" s="216">
        <v>-1.1882673948772769E-3</v>
      </c>
      <c r="N24" s="216">
        <v>-2.3895078542450071E-3</v>
      </c>
      <c r="O24" s="216">
        <v>-3.0846500400100669E-3</v>
      </c>
      <c r="P24" s="216">
        <v>-1.6389123919504859E-3</v>
      </c>
      <c r="Q24" s="216">
        <v>-1.626574513222648E-3</v>
      </c>
      <c r="R24" s="216">
        <v>3.2864167033331301E-4</v>
      </c>
      <c r="S24" s="216">
        <v>-4.9700820550802041E-3</v>
      </c>
      <c r="T24" s="216">
        <v>3.176070407332361E-3</v>
      </c>
      <c r="U24" s="216">
        <v>6.2736174117619219E-3</v>
      </c>
    </row>
    <row r="25" spans="1:21">
      <c r="A25" s="378"/>
      <c r="B25" s="380" t="s">
        <v>461</v>
      </c>
      <c r="C25" s="216">
        <v>-4.5464575774036963E-3</v>
      </c>
      <c r="D25" s="216">
        <v>-4.0080166789010557E-3</v>
      </c>
      <c r="E25" s="216">
        <v>-4.2197562195788376E-3</v>
      </c>
      <c r="F25" s="216">
        <v>-5.6665424772970492E-3</v>
      </c>
      <c r="G25" s="216">
        <v>-5.7610877209735229E-3</v>
      </c>
      <c r="H25" s="216">
        <v>-7.6065201071527184E-3</v>
      </c>
      <c r="I25" s="216">
        <v>-9.4030745932723852E-3</v>
      </c>
      <c r="J25" s="216">
        <v>-1.0536183572801439E-2</v>
      </c>
      <c r="K25" s="216">
        <v>-1.10664416432212E-2</v>
      </c>
      <c r="L25" s="216">
        <v>-1.109333769894302E-2</v>
      </c>
      <c r="M25" s="216">
        <v>-1.168876193409242E-2</v>
      </c>
      <c r="N25" s="216">
        <v>-1.246607618690888E-2</v>
      </c>
      <c r="O25" s="216">
        <v>-1.1757823642905131E-2</v>
      </c>
      <c r="P25" s="216">
        <v>-1.2097206596560391E-2</v>
      </c>
      <c r="Q25" s="216">
        <v>-1.1262003076033131E-2</v>
      </c>
      <c r="R25" s="216">
        <v>-9.8080732645253448E-3</v>
      </c>
      <c r="S25" s="216">
        <v>-9.2749442613559805E-3</v>
      </c>
      <c r="T25" s="216">
        <v>-9.9152337758251739E-3</v>
      </c>
      <c r="U25" s="216">
        <v>-8.7008235565547154E-3</v>
      </c>
    </row>
    <row r="26" spans="1:21">
      <c r="A26" s="378"/>
      <c r="B26" s="380" t="s">
        <v>210</v>
      </c>
      <c r="C26" s="216">
        <v>-4.1556397150818318E-4</v>
      </c>
      <c r="D26" s="216">
        <v>5.5839491479757009E-4</v>
      </c>
      <c r="E26" s="216">
        <v>-1.108638744060122E-3</v>
      </c>
      <c r="F26" s="216">
        <v>-3.1267782250807741E-3</v>
      </c>
      <c r="G26" s="216">
        <v>-2.549058408743277E-3</v>
      </c>
      <c r="H26" s="216">
        <v>1.222069582432633E-4</v>
      </c>
      <c r="I26" s="216">
        <v>-1.406299348437011E-3</v>
      </c>
      <c r="J26" s="216">
        <v>-2.0898001864287758E-3</v>
      </c>
      <c r="K26" s="216">
        <v>-5.1523692200333157E-3</v>
      </c>
      <c r="L26" s="216">
        <v>-6.5147166548581168E-3</v>
      </c>
      <c r="M26" s="216">
        <v>-5.7455176284140989E-3</v>
      </c>
      <c r="N26" s="216">
        <v>-5.7194871096521724E-3</v>
      </c>
      <c r="O26" s="216">
        <v>-3.7692457032156268E-3</v>
      </c>
      <c r="P26" s="216">
        <v>-7.500317678744658E-5</v>
      </c>
      <c r="Q26" s="216">
        <v>2.6797970907499572E-4</v>
      </c>
      <c r="R26" s="216">
        <v>-6.6283263716381132E-4</v>
      </c>
      <c r="S26" s="216">
        <v>-1.911523459985785E-3</v>
      </c>
      <c r="T26" s="216">
        <v>-2.0209205219005062E-3</v>
      </c>
      <c r="U26" s="216">
        <v>-2.0560204977993911E-3</v>
      </c>
    </row>
    <row r="27" spans="1:21">
      <c r="A27" s="379" t="s">
        <v>110</v>
      </c>
      <c r="B27" s="379" t="s">
        <v>458</v>
      </c>
      <c r="C27" s="216"/>
      <c r="D27" s="216"/>
      <c r="E27" s="216"/>
      <c r="F27" s="216"/>
      <c r="G27" s="216"/>
      <c r="H27" s="216">
        <f t="shared" ref="H27:U27" si="5">SUM(H28:H31)</f>
        <v>7.6013724149136763E-2</v>
      </c>
      <c r="I27" s="216">
        <f t="shared" si="5"/>
        <v>7.059938317210733E-2</v>
      </c>
      <c r="J27" s="216">
        <f t="shared" si="5"/>
        <v>9.0947504559093728E-2</v>
      </c>
      <c r="K27" s="216">
        <f t="shared" si="5"/>
        <v>6.8984285414345009E-2</v>
      </c>
      <c r="L27" s="216">
        <f t="shared" si="5"/>
        <v>4.9777656914885407E-2</v>
      </c>
      <c r="M27" s="216">
        <f t="shared" si="5"/>
        <v>5.412088175890864E-2</v>
      </c>
      <c r="N27" s="216">
        <f t="shared" si="5"/>
        <v>6.9625946710430597E-2</v>
      </c>
      <c r="O27" s="216">
        <f t="shared" si="5"/>
        <v>8.5972516717689754E-2</v>
      </c>
      <c r="P27" s="216">
        <f t="shared" si="5"/>
        <v>0.10215233258699535</v>
      </c>
      <c r="Q27" s="216">
        <f t="shared" si="5"/>
        <v>9.7511896957134567E-2</v>
      </c>
      <c r="R27" s="216">
        <f t="shared" si="5"/>
        <v>8.477425695395796E-2</v>
      </c>
      <c r="S27" s="216">
        <f t="shared" si="5"/>
        <v>6.2928255904279362E-2</v>
      </c>
      <c r="T27" s="216">
        <f t="shared" si="5"/>
        <v>8.0616994453205193E-2</v>
      </c>
      <c r="U27" s="216">
        <f t="shared" si="5"/>
        <v>0.10467296566845036</v>
      </c>
    </row>
    <row r="28" spans="1:21">
      <c r="A28" s="378"/>
      <c r="B28" s="380" t="s">
        <v>459</v>
      </c>
      <c r="C28" s="216"/>
      <c r="D28" s="216"/>
      <c r="E28" s="216"/>
      <c r="F28" s="216"/>
      <c r="G28" s="216"/>
      <c r="H28" s="216">
        <v>9.077511968954402E-2</v>
      </c>
      <c r="I28" s="216">
        <v>9.7637792416901598E-2</v>
      </c>
      <c r="J28" s="216">
        <v>9.8527746319365797E-2</v>
      </c>
      <c r="K28" s="216">
        <v>9.74756528901594E-2</v>
      </c>
      <c r="L28" s="216">
        <v>9.4000599507415045E-2</v>
      </c>
      <c r="M28" s="216">
        <v>8.5167130250527329E-2</v>
      </c>
      <c r="N28" s="216">
        <v>9.4227510884920998E-2</v>
      </c>
      <c r="O28" s="216">
        <v>9.9823328346344095E-2</v>
      </c>
      <c r="P28" s="216">
        <v>0.1088816263021352</v>
      </c>
      <c r="Q28" s="216">
        <v>0.1140820908968405</v>
      </c>
      <c r="R28" s="216">
        <v>0.1130472333075228</v>
      </c>
      <c r="S28" s="216">
        <v>9.4849624931884854E-2</v>
      </c>
      <c r="T28" s="216">
        <v>9.2758108075675846E-2</v>
      </c>
      <c r="U28" s="216">
        <v>9.6171484082447814E-2</v>
      </c>
    </row>
    <row r="29" spans="1:21">
      <c r="A29" s="378"/>
      <c r="B29" s="380" t="s">
        <v>460</v>
      </c>
      <c r="C29" s="216"/>
      <c r="D29" s="216"/>
      <c r="E29" s="216"/>
      <c r="F29" s="216"/>
      <c r="G29" s="216"/>
      <c r="H29" s="216">
        <v>1.402455383289942E-2</v>
      </c>
      <c r="I29" s="216">
        <v>2.143830904202889E-3</v>
      </c>
      <c r="J29" s="216">
        <v>2.359608995699226E-2</v>
      </c>
      <c r="K29" s="216">
        <v>7.025534182857697E-4</v>
      </c>
      <c r="L29" s="216">
        <v>-1.8705249398174899E-2</v>
      </c>
      <c r="M29" s="216">
        <v>-5.4109678926832702E-3</v>
      </c>
      <c r="N29" s="216">
        <v>3.4246628920800949E-3</v>
      </c>
      <c r="O29" s="216">
        <v>1.7547231605928418E-2</v>
      </c>
      <c r="P29" s="216">
        <v>2.3906298337126281E-2</v>
      </c>
      <c r="Q29" s="216">
        <v>1.190074235801249E-2</v>
      </c>
      <c r="R29" s="216">
        <v>-5.6346417297039727E-3</v>
      </c>
      <c r="S29" s="216">
        <v>7.0578891838935203E-4</v>
      </c>
      <c r="T29" s="216">
        <v>-1.478533522885293E-2</v>
      </c>
      <c r="U29" s="216">
        <v>4.1286320565282041E-3</v>
      </c>
    </row>
    <row r="30" spans="1:21">
      <c r="A30" s="378"/>
      <c r="B30" s="380" t="s">
        <v>461</v>
      </c>
      <c r="C30" s="216"/>
      <c r="D30" s="216"/>
      <c r="E30" s="216"/>
      <c r="F30" s="216"/>
      <c r="G30" s="216"/>
      <c r="H30" s="216">
        <v>-1.6416455375732591E-2</v>
      </c>
      <c r="I30" s="216">
        <v>-1.75282228712812E-2</v>
      </c>
      <c r="J30" s="216">
        <v>-1.9184118957276241E-2</v>
      </c>
      <c r="K30" s="216">
        <v>-1.9135294022643211E-2</v>
      </c>
      <c r="L30" s="216">
        <v>-1.6708951510975002E-2</v>
      </c>
      <c r="M30" s="216">
        <v>-1.28992609331639E-2</v>
      </c>
      <c r="N30" s="216">
        <v>-1.6423988598015919E-2</v>
      </c>
      <c r="O30" s="216">
        <v>-1.5995780791839592E-2</v>
      </c>
      <c r="P30" s="216">
        <v>-1.662261128450792E-2</v>
      </c>
      <c r="Q30" s="216">
        <v>-2.011013485993916E-2</v>
      </c>
      <c r="R30" s="216">
        <v>-1.6631425338018941E-2</v>
      </c>
      <c r="S30" s="216">
        <v>-1.2789706786008281E-2</v>
      </c>
      <c r="T30" s="216">
        <v>-6.7157299421038291E-3</v>
      </c>
      <c r="U30" s="216">
        <v>-6.6277908630102784E-3</v>
      </c>
    </row>
    <row r="31" spans="1:21">
      <c r="A31" s="378"/>
      <c r="B31" s="380" t="s">
        <v>210</v>
      </c>
      <c r="C31" s="216"/>
      <c r="D31" s="216"/>
      <c r="E31" s="216"/>
      <c r="F31" s="216"/>
      <c r="G31" s="216"/>
      <c r="H31" s="216">
        <v>-1.236949399757409E-2</v>
      </c>
      <c r="I31" s="216">
        <v>-1.165401727771596E-2</v>
      </c>
      <c r="J31" s="216">
        <v>-1.199221275998809E-2</v>
      </c>
      <c r="K31" s="216">
        <v>-1.0058626871456949E-2</v>
      </c>
      <c r="L31" s="216">
        <v>-8.8087416833797384E-3</v>
      </c>
      <c r="M31" s="216">
        <v>-1.273601966577151E-2</v>
      </c>
      <c r="N31" s="216">
        <v>-1.160223846855459E-2</v>
      </c>
      <c r="O31" s="216">
        <v>-1.540226244274316E-2</v>
      </c>
      <c r="P31" s="216">
        <v>-1.40129807677582E-2</v>
      </c>
      <c r="Q31" s="216">
        <v>-8.3608014377792549E-3</v>
      </c>
      <c r="R31" s="216">
        <v>-6.00690928584192E-3</v>
      </c>
      <c r="S31" s="216">
        <v>-1.9837451159986551E-2</v>
      </c>
      <c r="T31" s="216">
        <v>9.3599515484861021E-3</v>
      </c>
      <c r="U31" s="216">
        <v>1.100064039248462E-2</v>
      </c>
    </row>
    <row r="32" spans="1:21">
      <c r="A32" s="378"/>
      <c r="B32" s="378"/>
    </row>
    <row r="35" spans="1:2">
      <c r="A35" s="378" t="s">
        <v>345</v>
      </c>
      <c r="B35" s="378" t="s">
        <v>740</v>
      </c>
    </row>
    <row r="36" spans="1:2">
      <c r="A36" s="378" t="s">
        <v>317</v>
      </c>
      <c r="B36" s="378" t="s">
        <v>494</v>
      </c>
    </row>
    <row r="37" spans="1:2">
      <c r="A37" s="378" t="s">
        <v>316</v>
      </c>
      <c r="B37" s="378" t="s">
        <v>741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topLeftCell="A25" workbookViewId="0">
      <selection activeCell="A34" sqref="A34"/>
    </sheetView>
  </sheetViews>
  <sheetFormatPr baseColWidth="10" defaultRowHeight="15"/>
  <sheetData>
    <row r="1" spans="1:20">
      <c r="C1">
        <v>2000</v>
      </c>
      <c r="D1">
        <v>2001</v>
      </c>
      <c r="E1">
        <v>2002</v>
      </c>
      <c r="F1">
        <v>2003</v>
      </c>
      <c r="G1">
        <v>2004</v>
      </c>
      <c r="H1">
        <v>2005</v>
      </c>
      <c r="I1">
        <v>2006</v>
      </c>
      <c r="J1">
        <v>2007</v>
      </c>
      <c r="K1">
        <v>2008</v>
      </c>
      <c r="L1">
        <v>2009</v>
      </c>
      <c r="M1">
        <v>2010</v>
      </c>
      <c r="N1">
        <v>2011</v>
      </c>
      <c r="O1">
        <v>2012</v>
      </c>
      <c r="P1">
        <v>2013</v>
      </c>
      <c r="Q1">
        <v>2014</v>
      </c>
      <c r="R1">
        <v>2015</v>
      </c>
      <c r="S1">
        <v>2016</v>
      </c>
      <c r="T1">
        <v>2017</v>
      </c>
    </row>
    <row r="2" spans="1:20">
      <c r="A2" s="382" t="s">
        <v>105</v>
      </c>
      <c r="B2" s="381" t="s">
        <v>645</v>
      </c>
      <c r="C2" s="216">
        <f t="shared" ref="C2:T2" si="0">SUM(C3:C6)</f>
        <v>-1.4719723314182039E-2</v>
      </c>
      <c r="D2" s="216">
        <f t="shared" si="0"/>
        <v>-4.5195770351171023E-3</v>
      </c>
      <c r="E2" s="216">
        <f t="shared" si="0"/>
        <v>1.7091463773429474E-2</v>
      </c>
      <c r="F2" s="216">
        <f t="shared" si="0"/>
        <v>1.6922813592302979E-2</v>
      </c>
      <c r="G2" s="216">
        <f t="shared" si="0"/>
        <v>4.4575930803040578E-2</v>
      </c>
      <c r="H2" s="216">
        <f t="shared" si="0"/>
        <v>4.5470823952782874E-2</v>
      </c>
      <c r="I2" s="216">
        <f t="shared" si="0"/>
        <v>5.7373446150631988E-2</v>
      </c>
      <c r="J2" s="216">
        <f t="shared" si="0"/>
        <v>6.7977065370061637E-2</v>
      </c>
      <c r="K2" s="216">
        <f t="shared" si="0"/>
        <v>5.4826797411134616E-2</v>
      </c>
      <c r="L2" s="216">
        <f t="shared" si="0"/>
        <v>5.8000715365730732E-2</v>
      </c>
      <c r="M2" s="216">
        <f t="shared" si="0"/>
        <v>5.8147484942210642E-2</v>
      </c>
      <c r="N2" s="216">
        <f t="shared" si="0"/>
        <v>6.0188226937760811E-2</v>
      </c>
      <c r="O2" s="216">
        <f t="shared" si="0"/>
        <v>7.076018939476339E-2</v>
      </c>
      <c r="P2" s="216">
        <f t="shared" si="0"/>
        <v>6.6182277513586962E-2</v>
      </c>
      <c r="Q2" s="216">
        <f t="shared" si="0"/>
        <v>7.5935737887898619E-2</v>
      </c>
      <c r="R2" s="216">
        <f t="shared" si="0"/>
        <v>8.8521283364929843E-2</v>
      </c>
      <c r="S2" s="216">
        <f t="shared" si="0"/>
        <v>8.6016615238547339E-2</v>
      </c>
      <c r="T2" s="216">
        <f t="shared" si="0"/>
        <v>8.0085374114373248E-2</v>
      </c>
    </row>
    <row r="3" spans="1:20">
      <c r="A3" s="381"/>
      <c r="B3" s="383" t="s">
        <v>646</v>
      </c>
      <c r="C3" s="216">
        <v>8.5892614151799208E-3</v>
      </c>
      <c r="D3" s="216">
        <v>-3.1115902470353469E-2</v>
      </c>
      <c r="E3" s="216">
        <v>-3.9442083203201028E-2</v>
      </c>
      <c r="F3" s="216">
        <v>-4.1756152931425893E-2</v>
      </c>
      <c r="G3" s="216">
        <v>-3.7407844553469981E-2</v>
      </c>
      <c r="H3" s="216">
        <v>-3.4169397529619359E-2</v>
      </c>
      <c r="I3" s="216">
        <v>-1.7215084090671681E-2</v>
      </c>
      <c r="J3" s="216">
        <v>1.872490778798598E-3</v>
      </c>
      <c r="K3" s="216">
        <v>-1.7687196983300409E-3</v>
      </c>
      <c r="L3" s="216">
        <v>-3.2349976425447513E-2</v>
      </c>
      <c r="M3" s="216">
        <v>-4.2209871088269263E-2</v>
      </c>
      <c r="N3" s="216">
        <v>-9.5678327266270086E-3</v>
      </c>
      <c r="O3" s="216">
        <v>-3.3680653745477219E-4</v>
      </c>
      <c r="P3" s="216">
        <v>-1.403631680253623E-3</v>
      </c>
      <c r="Q3" s="216">
        <v>5.680615533299984E-3</v>
      </c>
      <c r="R3" s="216">
        <v>7.8245639353725655E-3</v>
      </c>
      <c r="S3" s="216">
        <v>9.0975551863280331E-3</v>
      </c>
      <c r="T3" s="216">
        <v>1.0376707939975711E-2</v>
      </c>
    </row>
    <row r="4" spans="1:20">
      <c r="A4" s="381"/>
      <c r="B4" s="383" t="s">
        <v>647</v>
      </c>
      <c r="C4" s="216">
        <v>3.5611014514665862E-2</v>
      </c>
      <c r="D4" s="216">
        <v>4.4636098814138589E-2</v>
      </c>
      <c r="E4" s="216">
        <v>4.582920304713279E-2</v>
      </c>
      <c r="F4" s="216">
        <v>5.634932074519837E-2</v>
      </c>
      <c r="G4" s="216">
        <v>5.8750473438972613E-2</v>
      </c>
      <c r="H4" s="216">
        <v>6.2889528263345013E-2</v>
      </c>
      <c r="I4" s="216">
        <v>5.7160764650579753E-2</v>
      </c>
      <c r="J4" s="216">
        <v>5.4193209535140043E-2</v>
      </c>
      <c r="K4" s="216">
        <v>5.3479275804726473E-2</v>
      </c>
      <c r="L4" s="216">
        <v>6.1537711154827902E-2</v>
      </c>
      <c r="M4" s="216">
        <v>5.7595559793183107E-2</v>
      </c>
      <c r="N4" s="216">
        <v>4.661280298321939E-2</v>
      </c>
      <c r="O4" s="216">
        <v>4.9233937337306861E-2</v>
      </c>
      <c r="P4" s="216">
        <v>4.702360733695652E-2</v>
      </c>
      <c r="Q4" s="216">
        <v>4.8764883838847882E-2</v>
      </c>
      <c r="R4" s="216">
        <v>5.2249037345106039E-2</v>
      </c>
      <c r="S4" s="216">
        <v>5.0858453991613262E-2</v>
      </c>
      <c r="T4" s="216">
        <v>5.0620320137672627E-2</v>
      </c>
    </row>
    <row r="5" spans="1:20">
      <c r="A5" s="381"/>
      <c r="B5" s="383" t="s">
        <v>648</v>
      </c>
      <c r="C5" s="216">
        <v>2.7309495010583609E-3</v>
      </c>
      <c r="D5" s="216">
        <v>-2.374475307934032E-3</v>
      </c>
      <c r="E5" s="216">
        <v>5.9847281253253308E-3</v>
      </c>
      <c r="F5" s="216">
        <v>1.9476775611689671E-3</v>
      </c>
      <c r="G5" s="216">
        <v>6.2907928231055836E-3</v>
      </c>
      <c r="H5" s="216">
        <v>7.3289987222169102E-3</v>
      </c>
      <c r="I5" s="216">
        <v>1.3316619659458901E-2</v>
      </c>
      <c r="J5" s="216">
        <v>9.750400878550709E-3</v>
      </c>
      <c r="K5" s="216">
        <v>1.3763301506007641E-2</v>
      </c>
      <c r="L5" s="216">
        <v>8.8835417106995947E-3</v>
      </c>
      <c r="M5" s="216">
        <v>1.9149942249405048E-2</v>
      </c>
      <c r="N5" s="216">
        <v>7.7995057563112254E-3</v>
      </c>
      <c r="O5" s="216">
        <v>-4.0840964956168017E-3</v>
      </c>
      <c r="P5" s="216">
        <v>-6.9781759510869562E-3</v>
      </c>
      <c r="Q5" s="216">
        <v>-7.3739446469225037E-3</v>
      </c>
      <c r="R5" s="216">
        <v>-9.6554121868501677E-3</v>
      </c>
      <c r="S5" s="216">
        <v>-9.0409051348999125E-3</v>
      </c>
      <c r="T5" s="216">
        <v>-7.124070130044487E-3</v>
      </c>
    </row>
    <row r="6" spans="1:20">
      <c r="A6" s="381"/>
      <c r="B6" s="383" t="s">
        <v>649</v>
      </c>
      <c r="C6" s="216">
        <v>-6.1650948745086177E-2</v>
      </c>
      <c r="D6" s="216">
        <v>-1.5665298070968191E-2</v>
      </c>
      <c r="E6" s="216">
        <v>4.7196158041723814E-3</v>
      </c>
      <c r="F6" s="216">
        <v>3.8196821736153648E-4</v>
      </c>
      <c r="G6" s="216">
        <v>1.6942509094432359E-2</v>
      </c>
      <c r="H6" s="216">
        <v>9.4216944968403115E-3</v>
      </c>
      <c r="I6" s="216">
        <v>4.1111459312650166E-3</v>
      </c>
      <c r="J6" s="216">
        <v>2.1609641775722881E-3</v>
      </c>
      <c r="K6" s="216">
        <v>-1.0647060201269451E-2</v>
      </c>
      <c r="L6" s="216">
        <v>1.9929438925650741E-2</v>
      </c>
      <c r="M6" s="216">
        <v>2.361185398789175E-2</v>
      </c>
      <c r="N6" s="216">
        <v>1.5343750924857199E-2</v>
      </c>
      <c r="O6" s="216">
        <v>2.5947155090528091E-2</v>
      </c>
      <c r="P6" s="216">
        <v>2.754047780797101E-2</v>
      </c>
      <c r="Q6" s="216">
        <v>2.8864183162673258E-2</v>
      </c>
      <c r="R6" s="216">
        <v>3.8103094271301402E-2</v>
      </c>
      <c r="S6" s="216">
        <v>3.5101511195505967E-2</v>
      </c>
      <c r="T6" s="216">
        <v>2.6212416166769389E-2</v>
      </c>
    </row>
    <row r="7" spans="1:20">
      <c r="A7" s="382" t="s">
        <v>261</v>
      </c>
      <c r="B7" s="381" t="s">
        <v>645</v>
      </c>
      <c r="C7" s="216">
        <f t="shared" ref="C7:T7" si="1">SUM(C8:C11)</f>
        <v>3.8482391120818533E-2</v>
      </c>
      <c r="D7" s="216">
        <f t="shared" si="1"/>
        <v>3.9572833125900153E-2</v>
      </c>
      <c r="E7" s="216">
        <f t="shared" si="1"/>
        <v>5.8458888459495602E-2</v>
      </c>
      <c r="F7" s="216">
        <f t="shared" si="1"/>
        <v>5.5898654278552132E-2</v>
      </c>
      <c r="G7" s="216">
        <f t="shared" si="1"/>
        <v>4.4926397036866426E-2</v>
      </c>
      <c r="H7" s="216">
        <f t="shared" si="1"/>
        <v>3.2897693854645298E-2</v>
      </c>
      <c r="I7" s="216">
        <f t="shared" si="1"/>
        <v>3.6784187697317811E-2</v>
      </c>
      <c r="J7" s="216">
        <f t="shared" si="1"/>
        <v>3.7010552271820721E-2</v>
      </c>
      <c r="K7" s="216">
        <f t="shared" si="1"/>
        <v>9.8851654451897197E-3</v>
      </c>
      <c r="L7" s="216">
        <f t="shared" si="1"/>
        <v>7.3226444896239973E-3</v>
      </c>
      <c r="M7" s="216">
        <f t="shared" si="1"/>
        <v>3.6168123571454991E-2</v>
      </c>
      <c r="N7" s="216">
        <f t="shared" si="1"/>
        <v>1.3294424281527321E-3</v>
      </c>
      <c r="O7" s="216">
        <f t="shared" si="1"/>
        <v>2.2064510434965046E-2</v>
      </c>
      <c r="P7" s="216">
        <f t="shared" si="1"/>
        <v>1.0964984944173386E-2</v>
      </c>
      <c r="Q7" s="216">
        <f t="shared" si="1"/>
        <v>-5.0464074527864743E-3</v>
      </c>
      <c r="R7" s="216">
        <f t="shared" si="1"/>
        <v>-7.4961643287684825E-3</v>
      </c>
      <c r="S7" s="216">
        <f t="shared" si="1"/>
        <v>-2.717466172373536E-3</v>
      </c>
      <c r="T7" s="216">
        <f t="shared" si="1"/>
        <v>9.8029412923620208E-3</v>
      </c>
    </row>
    <row r="8" spans="1:20">
      <c r="A8" s="381"/>
      <c r="B8" s="383" t="s">
        <v>646</v>
      </c>
      <c r="C8" s="216">
        <v>-7.2031043055975088E-4</v>
      </c>
      <c r="D8" s="216">
        <v>1.719412886341165E-3</v>
      </c>
      <c r="E8" s="216">
        <v>4.5443787670627791E-4</v>
      </c>
      <c r="F8" s="216">
        <v>-1.760919060347832E-2</v>
      </c>
      <c r="G8" s="216">
        <v>-1.5700804925700711E-3</v>
      </c>
      <c r="H8" s="216">
        <v>-2.761325898739184E-2</v>
      </c>
      <c r="I8" s="216">
        <v>2.1949286433902192E-3</v>
      </c>
      <c r="J8" s="216">
        <v>6.5561881277876493E-4</v>
      </c>
      <c r="K8" s="216">
        <v>-1.103184463683173E-2</v>
      </c>
      <c r="L8" s="216">
        <v>-5.3830325095023793E-2</v>
      </c>
      <c r="M8" s="216">
        <v>-4.0013640079923203E-2</v>
      </c>
      <c r="N8" s="216">
        <v>-4.193810548650867E-2</v>
      </c>
      <c r="O8" s="216">
        <v>-4.2345795523665672E-2</v>
      </c>
      <c r="P8" s="216">
        <v>-3.1301947954298803E-2</v>
      </c>
      <c r="Q8" s="216">
        <v>-3.0985791576123769E-2</v>
      </c>
      <c r="R8" s="216">
        <v>-2.4515206678569049E-2</v>
      </c>
      <c r="S8" s="216">
        <v>-2.4304132032120729E-2</v>
      </c>
      <c r="T8" s="216">
        <v>-8.8235582171492712E-3</v>
      </c>
    </row>
    <row r="9" spans="1:20">
      <c r="A9" s="381"/>
      <c r="B9" s="383" t="s">
        <v>647</v>
      </c>
      <c r="C9" s="216">
        <v>4.0488416943560201E-2</v>
      </c>
      <c r="D9" s="216">
        <v>5.3188927733490252E-2</v>
      </c>
      <c r="E9" s="216">
        <v>4.9748223238789663E-2</v>
      </c>
      <c r="F9" s="216">
        <v>4.5192323001452393E-2</v>
      </c>
      <c r="G9" s="216">
        <v>3.1358089496596707E-2</v>
      </c>
      <c r="H9" s="216">
        <v>2.2482926716510299E-2</v>
      </c>
      <c r="I9" s="216">
        <v>2.331155037575525E-2</v>
      </c>
      <c r="J9" s="216">
        <v>2.369510824237589E-2</v>
      </c>
      <c r="K9" s="216">
        <v>2.9426725363837631E-2</v>
      </c>
      <c r="L9" s="216">
        <v>4.6863204456892883E-2</v>
      </c>
      <c r="M9" s="216">
        <v>2.6313302775537149E-2</v>
      </c>
      <c r="N9" s="216">
        <v>2.0440177332848329E-2</v>
      </c>
      <c r="O9" s="216">
        <v>1.563354435263372E-2</v>
      </c>
      <c r="P9" s="216">
        <v>1.360555314551315E-2</v>
      </c>
      <c r="Q9" s="216">
        <v>9.5504323314002521E-3</v>
      </c>
      <c r="R9" s="216">
        <v>4.3453909416359994E-3</v>
      </c>
      <c r="S9" s="216">
        <v>1.0408319308397799E-3</v>
      </c>
      <c r="T9" s="216">
        <v>2.2867455988688349E-3</v>
      </c>
    </row>
    <row r="10" spans="1:20">
      <c r="A10" s="381"/>
      <c r="B10" s="383" t="s">
        <v>648</v>
      </c>
      <c r="C10" s="216">
        <v>2.99354818721875E-3</v>
      </c>
      <c r="D10" s="216">
        <v>-8.2433996367034818E-3</v>
      </c>
      <c r="E10" s="216">
        <v>9.1723741034395144E-3</v>
      </c>
      <c r="F10" s="216">
        <v>1.040559163448458E-2</v>
      </c>
      <c r="G10" s="216">
        <v>2.4167187795017791E-2</v>
      </c>
      <c r="H10" s="216">
        <v>2.3895533849919479E-2</v>
      </c>
      <c r="I10" s="216">
        <v>3.3597408453567158E-2</v>
      </c>
      <c r="J10" s="216">
        <v>2.474525873010117E-2</v>
      </c>
      <c r="K10" s="216">
        <v>1.4195097579292441E-2</v>
      </c>
      <c r="L10" s="216">
        <v>-2.032506921963375E-2</v>
      </c>
      <c r="M10" s="216">
        <v>3.8707150496917982E-2</v>
      </c>
      <c r="N10" s="216">
        <v>3.9743470367018432E-2</v>
      </c>
      <c r="O10" s="216">
        <v>4.6144504220773097E-2</v>
      </c>
      <c r="P10" s="216">
        <v>1.794108066528045E-2</v>
      </c>
      <c r="Q10" s="216">
        <v>1.6226486965571951E-2</v>
      </c>
      <c r="R10" s="216">
        <v>1.6113955322763281E-2</v>
      </c>
      <c r="S10" s="216">
        <v>2.261572367372227E-2</v>
      </c>
      <c r="T10" s="216">
        <v>1.4401486475744669E-2</v>
      </c>
    </row>
    <row r="11" spans="1:20">
      <c r="A11" s="381"/>
      <c r="B11" s="383" t="s">
        <v>649</v>
      </c>
      <c r="C11" s="216">
        <v>-4.2792635794006708E-3</v>
      </c>
      <c r="D11" s="216">
        <v>-7.0921078572277804E-3</v>
      </c>
      <c r="E11" s="216">
        <v>-9.1614675943985633E-4</v>
      </c>
      <c r="F11" s="216">
        <v>1.790993024609348E-2</v>
      </c>
      <c r="G11" s="216">
        <v>-9.0287997621780001E-3</v>
      </c>
      <c r="H11" s="216">
        <v>1.413249227560736E-2</v>
      </c>
      <c r="I11" s="216">
        <v>-2.231969977539482E-2</v>
      </c>
      <c r="J11" s="216">
        <v>-1.208543351343511E-2</v>
      </c>
      <c r="K11" s="216">
        <v>-2.270481286110862E-2</v>
      </c>
      <c r="L11" s="216">
        <v>3.4614834347388657E-2</v>
      </c>
      <c r="M11" s="216">
        <v>1.116131037892306E-2</v>
      </c>
      <c r="N11" s="216">
        <v>-1.6916099785205359E-2</v>
      </c>
      <c r="O11" s="216">
        <v>2.6322573852239012E-3</v>
      </c>
      <c r="P11" s="216">
        <v>1.0720299087678589E-2</v>
      </c>
      <c r="Q11" s="216">
        <v>1.6246482636509199E-4</v>
      </c>
      <c r="R11" s="216">
        <v>-3.4403039145987132E-3</v>
      </c>
      <c r="S11" s="216">
        <v>-2.0698897448148562E-3</v>
      </c>
      <c r="T11" s="216">
        <v>1.9382674348977879E-3</v>
      </c>
    </row>
    <row r="12" spans="1:20">
      <c r="A12" s="382" t="s">
        <v>114</v>
      </c>
      <c r="B12" s="381" t="s">
        <v>645</v>
      </c>
      <c r="C12" s="216">
        <f t="shared" ref="C12:T12" si="2">SUM(C13:C16)</f>
        <v>-3.3909477756286263E-2</v>
      </c>
      <c r="D12" s="216">
        <f t="shared" si="2"/>
        <v>-3.3774202033371073E-2</v>
      </c>
      <c r="E12" s="216">
        <f t="shared" si="2"/>
        <v>-2.7261880611994325E-2</v>
      </c>
      <c r="F12" s="216">
        <f t="shared" si="2"/>
        <v>-2.9421062588366489E-2</v>
      </c>
      <c r="G12" s="216">
        <f t="shared" si="2"/>
        <v>-4.6480230317382923E-2</v>
      </c>
      <c r="H12" s="216">
        <f t="shared" si="2"/>
        <v>-6.7671718072656858E-2</v>
      </c>
      <c r="I12" s="216">
        <f t="shared" si="2"/>
        <v>-8.5084535910648504E-2</v>
      </c>
      <c r="J12" s="216">
        <f t="shared" si="2"/>
        <v>-9.2453139182111135E-2</v>
      </c>
      <c r="K12" s="216">
        <f t="shared" si="2"/>
        <v>-8.7233308696723327E-2</v>
      </c>
      <c r="L12" s="216">
        <f t="shared" si="2"/>
        <v>-3.8940662729877715E-2</v>
      </c>
      <c r="M12" s="216">
        <f t="shared" si="2"/>
        <v>-3.3422916271561187E-2</v>
      </c>
      <c r="N12" s="216">
        <f t="shared" si="2"/>
        <v>-2.8894417202501008E-2</v>
      </c>
      <c r="O12" s="216">
        <f t="shared" si="2"/>
        <v>7.3955463231442642E-4</v>
      </c>
      <c r="P12" s="216">
        <f t="shared" si="2"/>
        <v>2.1020909765397642E-2</v>
      </c>
      <c r="Q12" s="216">
        <f t="shared" si="2"/>
        <v>1.4833978917345968E-2</v>
      </c>
      <c r="R12" s="216">
        <f t="shared" si="2"/>
        <v>1.7109321888888383E-2</v>
      </c>
      <c r="S12" s="216">
        <f t="shared" si="2"/>
        <v>2.381780265887698E-2</v>
      </c>
      <c r="T12" s="216">
        <f t="shared" si="2"/>
        <v>2.151726928910529E-2</v>
      </c>
    </row>
    <row r="13" spans="1:20">
      <c r="A13" s="381"/>
      <c r="B13" s="383" t="s">
        <v>646</v>
      </c>
      <c r="C13" s="216">
        <v>-1.099574468085106E-2</v>
      </c>
      <c r="D13" s="216">
        <v>-5.450818266030809E-3</v>
      </c>
      <c r="E13" s="216">
        <v>-4.1105689668058214E-3</v>
      </c>
      <c r="F13" s="216">
        <v>-3.5931557042435829E-3</v>
      </c>
      <c r="G13" s="216">
        <v>-3.9237538018620422E-4</v>
      </c>
      <c r="H13" s="216">
        <v>1.2095864237464079E-2</v>
      </c>
      <c r="I13" s="216">
        <v>2.1999575385873049E-2</v>
      </c>
      <c r="J13" s="216">
        <v>1.923747718140242E-2</v>
      </c>
      <c r="K13" s="216">
        <v>-4.4205245358238707E-2</v>
      </c>
      <c r="L13" s="216">
        <v>-0.1095350363096496</v>
      </c>
      <c r="M13" s="216">
        <v>-9.381137626221743E-2</v>
      </c>
      <c r="N13" s="216">
        <v>-9.6421221375329422E-2</v>
      </c>
      <c r="O13" s="216">
        <v>-0.104679197741906</v>
      </c>
      <c r="P13" s="216">
        <v>-6.9891283259220838E-2</v>
      </c>
      <c r="Q13" s="216">
        <v>-5.9684723747856092E-2</v>
      </c>
      <c r="R13" s="216">
        <v>-5.2724607252362027E-2</v>
      </c>
      <c r="S13" s="216">
        <v>-4.468944163226049E-2</v>
      </c>
      <c r="T13" s="216">
        <v>-3.0783173385668931E-2</v>
      </c>
    </row>
    <row r="14" spans="1:20">
      <c r="A14" s="381"/>
      <c r="B14" s="383" t="s">
        <v>647</v>
      </c>
      <c r="C14" s="216">
        <v>1.0296324951644099E-2</v>
      </c>
      <c r="D14" s="216">
        <v>4.4315595658787066E-3</v>
      </c>
      <c r="E14" s="216">
        <v>1.187794279369214E-3</v>
      </c>
      <c r="F14" s="216">
        <v>3.9578230479718019E-3</v>
      </c>
      <c r="G14" s="216">
        <v>-8.9700726707065085E-3</v>
      </c>
      <c r="H14" s="216">
        <v>-2.810547559227395E-2</v>
      </c>
      <c r="I14" s="216">
        <v>-4.0340326238573622E-2</v>
      </c>
      <c r="J14" s="216">
        <v>-5.302981938495957E-2</v>
      </c>
      <c r="K14" s="216">
        <v>-2.4235257228605339E-2</v>
      </c>
      <c r="L14" s="216">
        <v>2.905049988323084E-2</v>
      </c>
      <c r="M14" s="216">
        <v>1.3091443981367979E-2</v>
      </c>
      <c r="N14" s="216">
        <v>2.5833084995174921E-2</v>
      </c>
      <c r="O14" s="216">
        <v>2.2340512495011129E-2</v>
      </c>
      <c r="P14" s="216">
        <v>4.0040245960535951E-2</v>
      </c>
      <c r="Q14" s="216">
        <v>3.3596384729529208E-2</v>
      </c>
      <c r="R14" s="216">
        <v>2.3715159110774028E-2</v>
      </c>
      <c r="S14" s="216">
        <v>1.741061173120189E-2</v>
      </c>
      <c r="T14" s="216">
        <v>-4.0803588040664689E-3</v>
      </c>
    </row>
    <row r="15" spans="1:20">
      <c r="A15" s="381"/>
      <c r="B15" s="383" t="s">
        <v>648</v>
      </c>
      <c r="C15" s="216">
        <v>4.4998065764023211E-3</v>
      </c>
      <c r="D15" s="216">
        <v>7.9353506936105482E-3</v>
      </c>
      <c r="E15" s="216">
        <v>1.148023190015054E-2</v>
      </c>
      <c r="F15" s="216">
        <v>1.109683971563415E-2</v>
      </c>
      <c r="G15" s="216">
        <v>7.7592811868774812E-3</v>
      </c>
      <c r="H15" s="216">
        <v>9.8638892888843997E-3</v>
      </c>
      <c r="I15" s="216">
        <v>8.5131164097486649E-3</v>
      </c>
      <c r="J15" s="216">
        <v>2.0496721431300869E-2</v>
      </c>
      <c r="K15" s="216">
        <v>2.095903603664136E-2</v>
      </c>
      <c r="L15" s="216">
        <v>1.8041762584194279E-2</v>
      </c>
      <c r="M15" s="216">
        <v>1.033827195899846E-2</v>
      </c>
      <c r="N15" s="216">
        <v>2.082584037165713E-2</v>
      </c>
      <c r="O15" s="216">
        <v>6.8767040290820966E-2</v>
      </c>
      <c r="P15" s="216">
        <v>2.2272746328579798E-2</v>
      </c>
      <c r="Q15" s="216">
        <v>2.3082037347516911E-2</v>
      </c>
      <c r="R15" s="216">
        <v>1.8161890183274521E-2</v>
      </c>
      <c r="S15" s="216">
        <v>2.0799236285724249E-2</v>
      </c>
      <c r="T15" s="216">
        <v>2.333495381623724E-2</v>
      </c>
    </row>
    <row r="16" spans="1:20">
      <c r="A16" s="381"/>
      <c r="B16" s="383" t="s">
        <v>649</v>
      </c>
      <c r="C16" s="216">
        <v>-3.7709864603481622E-2</v>
      </c>
      <c r="D16" s="216">
        <v>-4.069029402682952E-2</v>
      </c>
      <c r="E16" s="216">
        <v>-3.581933782470826E-2</v>
      </c>
      <c r="F16" s="216">
        <v>-4.0882569647728857E-2</v>
      </c>
      <c r="G16" s="216">
        <v>-4.4877063453367692E-2</v>
      </c>
      <c r="H16" s="216">
        <v>-6.1525996006731393E-2</v>
      </c>
      <c r="I16" s="216">
        <v>-7.5256901467696591E-2</v>
      </c>
      <c r="J16" s="216">
        <v>-7.9157518409854855E-2</v>
      </c>
      <c r="K16" s="216">
        <v>-3.9751842146520638E-2</v>
      </c>
      <c r="L16" s="216">
        <v>2.350211111234676E-2</v>
      </c>
      <c r="M16" s="216">
        <v>3.6958744050289802E-2</v>
      </c>
      <c r="N16" s="216">
        <v>2.0867878805996359E-2</v>
      </c>
      <c r="O16" s="216">
        <v>1.4311199588388321E-2</v>
      </c>
      <c r="P16" s="216">
        <v>2.859920073550273E-2</v>
      </c>
      <c r="Q16" s="216">
        <v>1.7840280588155941E-2</v>
      </c>
      <c r="R16" s="216">
        <v>2.7956879847201861E-2</v>
      </c>
      <c r="S16" s="216">
        <v>3.0297396274211331E-2</v>
      </c>
      <c r="T16" s="216">
        <v>3.3045847662603448E-2</v>
      </c>
    </row>
    <row r="17" spans="1:20">
      <c r="A17" s="382" t="s">
        <v>53</v>
      </c>
      <c r="B17" s="381" t="s">
        <v>645</v>
      </c>
      <c r="C17" s="216">
        <f t="shared" ref="C17:T17" si="3">SUM(C18:C21)</f>
        <v>1.4701217718291474E-2</v>
      </c>
      <c r="D17" s="216">
        <f t="shared" si="3"/>
        <v>1.7996359381094788E-2</v>
      </c>
      <c r="E17" s="216">
        <f t="shared" si="3"/>
        <v>1.5678010667395555E-2</v>
      </c>
      <c r="F17" s="216">
        <f t="shared" si="3"/>
        <v>7.773510945834403E-3</v>
      </c>
      <c r="G17" s="216">
        <f t="shared" si="3"/>
        <v>9.1002506427451894E-3</v>
      </c>
      <c r="H17" s="216">
        <f t="shared" si="3"/>
        <v>1.5017795408020331E-3</v>
      </c>
      <c r="I17" s="216">
        <f t="shared" si="3"/>
        <v>8.4192254853634151E-4</v>
      </c>
      <c r="J17" s="216">
        <f t="shared" si="3"/>
        <v>-4.5457823381546934E-3</v>
      </c>
      <c r="K17" s="216">
        <f t="shared" si="3"/>
        <v>-6.5760547686686335E-3</v>
      </c>
      <c r="L17" s="216">
        <f t="shared" si="3"/>
        <v>-3.7016724660223731E-3</v>
      </c>
      <c r="M17" s="216">
        <f t="shared" si="3"/>
        <v>-8.0228979360884578E-3</v>
      </c>
      <c r="N17" s="216">
        <f t="shared" si="3"/>
        <v>-1.1887081470815011E-2</v>
      </c>
      <c r="O17" s="216">
        <f t="shared" si="3"/>
        <v>-1.3234367609407103E-2</v>
      </c>
      <c r="P17" s="216">
        <f t="shared" si="3"/>
        <v>-9.5848788180932371E-3</v>
      </c>
      <c r="Q17" s="216">
        <f t="shared" si="3"/>
        <v>-1.2799538554214063E-2</v>
      </c>
      <c r="R17" s="216">
        <f t="shared" si="3"/>
        <v>-4.9003107669466188E-3</v>
      </c>
      <c r="S17" s="216">
        <f t="shared" si="3"/>
        <v>-8.0464226355220145E-3</v>
      </c>
      <c r="T17" s="216">
        <f t="shared" si="3"/>
        <v>-5.5805806788593844E-3</v>
      </c>
    </row>
    <row r="18" spans="1:20">
      <c r="A18" s="381"/>
      <c r="B18" s="383" t="s">
        <v>646</v>
      </c>
      <c r="C18" s="216">
        <v>-1.3184903133739351E-2</v>
      </c>
      <c r="D18" s="216">
        <v>-1.3793394877129109E-2</v>
      </c>
      <c r="E18" s="216">
        <v>-3.1602899304648047E-2</v>
      </c>
      <c r="F18" s="216">
        <v>-4.0154758853131182E-2</v>
      </c>
      <c r="G18" s="216">
        <v>-3.5906289777285348E-2</v>
      </c>
      <c r="H18" s="216">
        <v>-3.3554466406743283E-2</v>
      </c>
      <c r="I18" s="216">
        <v>-2.443631499807105E-2</v>
      </c>
      <c r="J18" s="216">
        <v>-2.636193184159558E-2</v>
      </c>
      <c r="K18" s="216">
        <v>-3.2637850209297423E-2</v>
      </c>
      <c r="L18" s="216">
        <v>-7.17477905126052E-2</v>
      </c>
      <c r="M18" s="216">
        <v>-6.8867216729005171E-2</v>
      </c>
      <c r="N18" s="216">
        <v>-5.1547122989123922E-2</v>
      </c>
      <c r="O18" s="216">
        <v>-4.9809843336186641E-2</v>
      </c>
      <c r="P18" s="216">
        <v>-4.0840945234459462E-2</v>
      </c>
      <c r="Q18" s="216">
        <v>-3.9046593464867087E-2</v>
      </c>
      <c r="R18" s="216">
        <v>-3.6251746699465799E-2</v>
      </c>
      <c r="S18" s="216">
        <v>-3.5488708444166843E-2</v>
      </c>
      <c r="T18" s="216">
        <v>-2.677273653541459E-2</v>
      </c>
    </row>
    <row r="19" spans="1:20">
      <c r="A19" s="381"/>
      <c r="B19" s="383" t="s">
        <v>647</v>
      </c>
      <c r="C19" s="216">
        <v>2.7050862818167369E-2</v>
      </c>
      <c r="D19" s="216">
        <v>2.857170719022234E-2</v>
      </c>
      <c r="E19" s="216">
        <v>3.4384685000714822E-2</v>
      </c>
      <c r="F19" s="216">
        <v>2.83663239437138E-2</v>
      </c>
      <c r="G19" s="216">
        <v>2.4978007874325352E-2</v>
      </c>
      <c r="H19" s="216">
        <v>1.9441023158097408E-2</v>
      </c>
      <c r="I19" s="216">
        <v>2.2425656778044652E-2</v>
      </c>
      <c r="J19" s="216">
        <v>2.4263402975233859E-2</v>
      </c>
      <c r="K19" s="216">
        <v>2.4945040604703921E-2</v>
      </c>
      <c r="L19" s="216">
        <v>4.3239025377732748E-2</v>
      </c>
      <c r="M19" s="216">
        <v>4.2022985141500803E-2</v>
      </c>
      <c r="N19" s="216">
        <v>3.7074013454341762E-2</v>
      </c>
      <c r="O19" s="216">
        <v>3.8510075622222098E-2</v>
      </c>
      <c r="P19" s="216">
        <v>2.8476909713776141E-2</v>
      </c>
      <c r="Q19" s="216">
        <v>3.1514607410577433E-2</v>
      </c>
      <c r="R19" s="216">
        <v>2.9122119765360041E-2</v>
      </c>
      <c r="S19" s="216">
        <v>2.618452746337558E-2</v>
      </c>
      <c r="T19" s="216">
        <v>2.6207216748112858E-2</v>
      </c>
    </row>
    <row r="20" spans="1:20">
      <c r="A20" s="381"/>
      <c r="B20" s="383" t="s">
        <v>648</v>
      </c>
      <c r="C20" s="216">
        <v>5.7534737603857746E-3</v>
      </c>
      <c r="D20" s="216">
        <v>3.4195813288259002E-3</v>
      </c>
      <c r="E20" s="216">
        <v>9.7466414834342999E-3</v>
      </c>
      <c r="F20" s="216">
        <v>1.09740437342779E-2</v>
      </c>
      <c r="G20" s="216">
        <v>1.1843177804942319E-2</v>
      </c>
      <c r="H20" s="216">
        <v>1.5237512776734879E-2</v>
      </c>
      <c r="I20" s="216">
        <v>1.243350786813415E-2</v>
      </c>
      <c r="J20" s="216">
        <v>9.6205752668232572E-3</v>
      </c>
      <c r="K20" s="216">
        <v>2.0715425772192049E-2</v>
      </c>
      <c r="L20" s="216">
        <v>1.7755427277731821E-2</v>
      </c>
      <c r="M20" s="216">
        <v>1.480437169753354E-2</v>
      </c>
      <c r="N20" s="216">
        <v>1.311815325629175E-2</v>
      </c>
      <c r="O20" s="216">
        <v>1.004258896478559E-2</v>
      </c>
      <c r="P20" s="216">
        <v>4.5277015892298701E-3</v>
      </c>
      <c r="Q20" s="216">
        <v>3.9943900844976081E-3</v>
      </c>
      <c r="R20" s="216">
        <v>7.669102342032867E-3</v>
      </c>
      <c r="S20" s="216">
        <v>6.6930872201341847E-3</v>
      </c>
      <c r="T20" s="216">
        <v>-1.394599722389129E-3</v>
      </c>
    </row>
    <row r="21" spans="1:20">
      <c r="A21" s="381"/>
      <c r="B21" s="383" t="s">
        <v>649</v>
      </c>
      <c r="C21" s="216">
        <v>-4.9182157265223172E-3</v>
      </c>
      <c r="D21" s="216">
        <v>-2.0153426082434011E-4</v>
      </c>
      <c r="E21" s="216">
        <v>3.1495834878944779E-3</v>
      </c>
      <c r="F21" s="216">
        <v>8.5879021209738851E-3</v>
      </c>
      <c r="G21" s="216">
        <v>8.1853547407628666E-3</v>
      </c>
      <c r="H21" s="216">
        <v>3.7771001271302818E-4</v>
      </c>
      <c r="I21" s="216">
        <v>-9.5809270995714096E-3</v>
      </c>
      <c r="J21" s="216">
        <v>-1.206782873861623E-2</v>
      </c>
      <c r="K21" s="216">
        <v>-1.959867093626718E-2</v>
      </c>
      <c r="L21" s="216">
        <v>7.0516653911182579E-3</v>
      </c>
      <c r="M21" s="216">
        <v>4.0169619538823701E-3</v>
      </c>
      <c r="N21" s="216">
        <v>-1.0532125192324601E-2</v>
      </c>
      <c r="O21" s="216">
        <v>-1.1977188860228151E-2</v>
      </c>
      <c r="P21" s="216">
        <v>-1.7485448866397849E-3</v>
      </c>
      <c r="Q21" s="216">
        <v>-9.2619425844220182E-3</v>
      </c>
      <c r="R21" s="216">
        <v>-5.4397861748737278E-3</v>
      </c>
      <c r="S21" s="216">
        <v>-5.4353288748649354E-3</v>
      </c>
      <c r="T21" s="216">
        <v>-3.620461169168524E-3</v>
      </c>
    </row>
    <row r="22" spans="1:20">
      <c r="A22" s="382" t="s">
        <v>107</v>
      </c>
      <c r="B22" s="381" t="s">
        <v>645</v>
      </c>
      <c r="C22" s="216">
        <f t="shared" ref="C22:T22" si="4">SUM(C23:C26)</f>
        <v>-2.2916785520594486E-4</v>
      </c>
      <c r="D22" s="216">
        <f t="shared" si="4"/>
        <v>2.2326752484544115E-3</v>
      </c>
      <c r="E22" s="216">
        <f t="shared" si="4"/>
        <v>-5.1397160130427239E-3</v>
      </c>
      <c r="F22" s="216">
        <f t="shared" si="4"/>
        <v>-6.2335084190114111E-3</v>
      </c>
      <c r="G22" s="216">
        <f t="shared" si="4"/>
        <v>-3.6862313562756027E-3</v>
      </c>
      <c r="H22" s="216">
        <f t="shared" si="4"/>
        <v>-8.2706512038627222E-3</v>
      </c>
      <c r="I22" s="216">
        <f t="shared" si="4"/>
        <v>-1.398280396679724E-2</v>
      </c>
      <c r="J22" s="216">
        <f t="shared" si="4"/>
        <v>-1.2725910856619123E-2</v>
      </c>
      <c r="K22" s="216">
        <f t="shared" si="4"/>
        <v>-2.8235748804583502E-2</v>
      </c>
      <c r="L22" s="216">
        <f t="shared" si="4"/>
        <v>-1.8721728184564562E-2</v>
      </c>
      <c r="M22" s="216">
        <f t="shared" si="4"/>
        <v>-3.4118731865620401E-2</v>
      </c>
      <c r="N22" s="216">
        <f t="shared" si="4"/>
        <v>-2.9467537859941755E-2</v>
      </c>
      <c r="O22" s="216">
        <f t="shared" si="4"/>
        <v>-1.161619448757648E-3</v>
      </c>
      <c r="P22" s="216">
        <f t="shared" si="4"/>
        <v>9.1075708567953158E-3</v>
      </c>
      <c r="Q22" s="216">
        <f t="shared" si="4"/>
        <v>2.0423877463641021E-2</v>
      </c>
      <c r="R22" s="216">
        <f t="shared" si="4"/>
        <v>1.6663182181744361E-2</v>
      </c>
      <c r="S22" s="216">
        <f t="shared" si="4"/>
        <v>2.2671591834415899E-2</v>
      </c>
      <c r="T22" s="216">
        <f t="shared" si="4"/>
        <v>2.6574572414433877E-2</v>
      </c>
    </row>
    <row r="23" spans="1:20">
      <c r="A23" s="381"/>
      <c r="B23" s="383" t="s">
        <v>646</v>
      </c>
      <c r="C23" s="216">
        <v>-2.4384589494606611E-2</v>
      </c>
      <c r="D23" s="216">
        <v>-3.3932044448406799E-2</v>
      </c>
      <c r="E23" s="216">
        <v>-2.9951830673664671E-2</v>
      </c>
      <c r="F23" s="216">
        <v>-3.3390867511089301E-2</v>
      </c>
      <c r="G23" s="216">
        <v>-3.4964308318627652E-2</v>
      </c>
      <c r="H23" s="216">
        <v>-4.1051858211462448E-2</v>
      </c>
      <c r="I23" s="216">
        <v>-3.5231473785729869E-2</v>
      </c>
      <c r="J23" s="216">
        <v>-1.464818631384608E-2</v>
      </c>
      <c r="K23" s="216">
        <v>-2.6310068898045449E-2</v>
      </c>
      <c r="L23" s="216">
        <v>-5.2482127828961722E-2</v>
      </c>
      <c r="M23" s="216">
        <v>-4.2114296879211748E-2</v>
      </c>
      <c r="N23" s="216">
        <v>-3.6783123452751212E-2</v>
      </c>
      <c r="O23" s="216">
        <v>-2.9181814519003389E-2</v>
      </c>
      <c r="P23" s="216">
        <v>-2.9224122087566921E-2</v>
      </c>
      <c r="Q23" s="216">
        <v>-3.0422476574569719E-2</v>
      </c>
      <c r="R23" s="216">
        <v>-2.6120320414428942E-2</v>
      </c>
      <c r="S23" s="216">
        <v>-2.540915503626413E-2</v>
      </c>
      <c r="T23" s="216">
        <v>-2.3813879164920448E-2</v>
      </c>
    </row>
    <row r="24" spans="1:20">
      <c r="A24" s="381"/>
      <c r="B24" s="383" t="s">
        <v>647</v>
      </c>
      <c r="C24" s="216">
        <v>2.0960789460667172E-2</v>
      </c>
      <c r="D24" s="216">
        <v>3.1773278449556401E-2</v>
      </c>
      <c r="E24" s="216">
        <v>3.2537664376915867E-2</v>
      </c>
      <c r="F24" s="216">
        <v>2.332118797482954E-2</v>
      </c>
      <c r="G24" s="216">
        <v>3.035082303624638E-2</v>
      </c>
      <c r="H24" s="216">
        <v>2.720098434241745E-2</v>
      </c>
      <c r="I24" s="216">
        <v>2.275983559033045E-2</v>
      </c>
      <c r="J24" s="216">
        <v>1.9199766792076401E-2</v>
      </c>
      <c r="K24" s="216">
        <v>2.048340141119313E-2</v>
      </c>
      <c r="L24" s="216">
        <v>2.0603628392609909E-2</v>
      </c>
      <c r="M24" s="216">
        <v>4.9192450426593214E-3</v>
      </c>
      <c r="N24" s="216">
        <v>6.4599936890173213E-3</v>
      </c>
      <c r="O24" s="216">
        <v>1.1337257053242961E-3</v>
      </c>
      <c r="P24" s="216">
        <v>1.605385419946951E-2</v>
      </c>
      <c r="Q24" s="216">
        <v>2.2062153107310079E-2</v>
      </c>
      <c r="R24" s="216">
        <v>1.964063116834033E-2</v>
      </c>
      <c r="S24" s="216">
        <v>1.457311530668283E-2</v>
      </c>
      <c r="T24" s="216">
        <v>8.9751529487857758E-3</v>
      </c>
    </row>
    <row r="25" spans="1:20">
      <c r="A25" s="381"/>
      <c r="B25" s="383" t="s">
        <v>648</v>
      </c>
      <c r="C25" s="216">
        <v>1.002286594898933E-2</v>
      </c>
      <c r="D25" s="216">
        <v>1.5647204051581879E-2</v>
      </c>
      <c r="E25" s="216">
        <v>1.012784867106724E-2</v>
      </c>
      <c r="F25" s="216">
        <v>1.5673293691220658E-2</v>
      </c>
      <c r="G25" s="216">
        <v>1.090610797972083E-2</v>
      </c>
      <c r="H25" s="216">
        <v>1.285337466533264E-2</v>
      </c>
      <c r="I25" s="216">
        <v>1.334992257535712E-2</v>
      </c>
      <c r="J25" s="216">
        <v>1.430958252451554E-2</v>
      </c>
      <c r="K25" s="216">
        <v>1.4850956173902559E-2</v>
      </c>
      <c r="L25" s="216">
        <v>1.2787384758248621E-2</v>
      </c>
      <c r="M25" s="216">
        <v>1.6863668106458372E-2</v>
      </c>
      <c r="N25" s="216">
        <v>1.7478258591385489E-2</v>
      </c>
      <c r="O25" s="216">
        <v>2.669927135343542E-2</v>
      </c>
      <c r="P25" s="216">
        <v>1.9752597393330209E-2</v>
      </c>
      <c r="Q25" s="216">
        <v>2.2939558542365061E-2</v>
      </c>
      <c r="R25" s="216">
        <v>2.3212480420201041E-2</v>
      </c>
      <c r="S25" s="216">
        <v>2.3550381578199862E-2</v>
      </c>
      <c r="T25" s="216">
        <v>3.0168113459388749E-2</v>
      </c>
    </row>
    <row r="26" spans="1:20">
      <c r="A26" s="381"/>
      <c r="B26" s="383" t="s">
        <v>649</v>
      </c>
      <c r="C26" s="216">
        <v>-6.8282337702558361E-3</v>
      </c>
      <c r="D26" s="216">
        <v>-1.1255762804277069E-2</v>
      </c>
      <c r="E26" s="216">
        <v>-1.785339838736116E-2</v>
      </c>
      <c r="F26" s="216">
        <v>-1.1837122573972309E-2</v>
      </c>
      <c r="G26" s="216">
        <v>-9.9788540536151615E-3</v>
      </c>
      <c r="H26" s="216">
        <v>-7.273152000150363E-3</v>
      </c>
      <c r="I26" s="216">
        <v>-1.486108834675494E-2</v>
      </c>
      <c r="J26" s="216">
        <v>-3.1587073859364982E-2</v>
      </c>
      <c r="K26" s="216">
        <v>-3.7260037491633743E-2</v>
      </c>
      <c r="L26" s="216">
        <v>3.6938649353862921E-4</v>
      </c>
      <c r="M26" s="216">
        <v>-1.378734813552635E-2</v>
      </c>
      <c r="N26" s="216">
        <v>-1.6622666687593352E-2</v>
      </c>
      <c r="O26" s="216">
        <v>1.8719801148602371E-4</v>
      </c>
      <c r="P26" s="216">
        <v>2.5252413515625179E-3</v>
      </c>
      <c r="Q26" s="216">
        <v>5.8446423885355984E-3</v>
      </c>
      <c r="R26" s="216">
        <v>-6.9608992368070085E-5</v>
      </c>
      <c r="S26" s="216">
        <v>9.9572499857973375E-3</v>
      </c>
      <c r="T26" s="216">
        <v>1.1245185171179801E-2</v>
      </c>
    </row>
    <row r="27" spans="1:20">
      <c r="A27" s="382" t="s">
        <v>110</v>
      </c>
      <c r="B27" s="381" t="s">
        <v>645</v>
      </c>
      <c r="C27" s="216">
        <f t="shared" ref="C27:T27" si="5">SUM(C28:C31)</f>
        <v>6.1538869973252634E-2</v>
      </c>
      <c r="D27" s="216">
        <f t="shared" si="5"/>
        <v>4.3263793343169779E-2</v>
      </c>
      <c r="E27" s="216">
        <f t="shared" si="5"/>
        <v>4.9345787678818379E-2</v>
      </c>
      <c r="F27" s="216">
        <f t="shared" si="5"/>
        <v>6.1490610557516409E-2</v>
      </c>
      <c r="G27" s="216">
        <f t="shared" si="5"/>
        <v>6.6472568705765872E-2</v>
      </c>
      <c r="H27" s="216">
        <f t="shared" si="5"/>
        <v>5.2446708284699287E-2</v>
      </c>
      <c r="I27" s="216">
        <f t="shared" si="5"/>
        <v>7.257256058548002E-2</v>
      </c>
      <c r="J27" s="216">
        <f t="shared" si="5"/>
        <v>5.9232520955472649E-2</v>
      </c>
      <c r="K27" s="216">
        <f t="shared" si="5"/>
        <v>4.0179357785407245E-2</v>
      </c>
      <c r="L27" s="216">
        <f t="shared" si="5"/>
        <v>5.4343337995845342E-2</v>
      </c>
      <c r="M27" s="216">
        <f t="shared" si="5"/>
        <v>6.6021367768743733E-2</v>
      </c>
      <c r="N27" s="216">
        <f t="shared" si="5"/>
        <v>8.4885424819215238E-2</v>
      </c>
      <c r="O27" s="216">
        <f t="shared" si="5"/>
        <v>8.599682066141269E-2</v>
      </c>
      <c r="P27" s="216">
        <f t="shared" si="5"/>
        <v>9.82220048662832E-2</v>
      </c>
      <c r="Q27" s="216">
        <f t="shared" si="5"/>
        <v>9.3154744177735421E-2</v>
      </c>
      <c r="R27" s="216">
        <f t="shared" si="5"/>
        <v>5.8090630833265697E-2</v>
      </c>
      <c r="S27" s="216">
        <f t="shared" si="5"/>
        <v>7.8956767753202206E-2</v>
      </c>
      <c r="T27" s="216">
        <f t="shared" si="5"/>
        <v>0.10389418328249991</v>
      </c>
    </row>
    <row r="28" spans="1:20">
      <c r="A28" s="381"/>
      <c r="B28" s="383" t="s">
        <v>646</v>
      </c>
      <c r="C28" s="216">
        <v>1.165468676370056E-2</v>
      </c>
      <c r="D28" s="216">
        <v>-4.7563610102909224E-3</v>
      </c>
      <c r="E28" s="216">
        <v>-2.1291582940393541E-2</v>
      </c>
      <c r="F28" s="216">
        <v>-3.1422944170355502E-2</v>
      </c>
      <c r="G28" s="216">
        <v>-1.8252891631367538E-2</v>
      </c>
      <c r="H28" s="216">
        <v>-3.9645441954099143E-3</v>
      </c>
      <c r="I28" s="216">
        <v>9.9393375371655945E-4</v>
      </c>
      <c r="J28" s="216">
        <v>-9.1897217242437458E-4</v>
      </c>
      <c r="K28" s="216">
        <v>2.0132942314407651E-3</v>
      </c>
      <c r="L28" s="216">
        <v>-5.086245802938983E-2</v>
      </c>
      <c r="M28" s="216">
        <v>-5.2461955577945113E-2</v>
      </c>
      <c r="N28" s="216">
        <v>-4.4269395825997641E-2</v>
      </c>
      <c r="O28" s="216">
        <v>-3.9184276057252602E-2</v>
      </c>
      <c r="P28" s="216">
        <v>-2.9287030461963799E-2</v>
      </c>
      <c r="Q28" s="216">
        <v>-2.1520042885222471E-2</v>
      </c>
      <c r="R28" s="216">
        <v>-2.0246142073715091E-2</v>
      </c>
      <c r="S28" s="216">
        <v>2.0894009489833229E-4</v>
      </c>
      <c r="T28" s="216">
        <v>1.2155246334024381E-2</v>
      </c>
    </row>
    <row r="29" spans="1:20">
      <c r="A29" s="381"/>
      <c r="B29" s="383" t="s">
        <v>647</v>
      </c>
      <c r="C29" s="216">
        <v>-1.6866995422637261E-2</v>
      </c>
      <c r="D29" s="216">
        <v>-8.124412458677557E-3</v>
      </c>
      <c r="E29" s="216">
        <v>-4.9587238619379533E-3</v>
      </c>
      <c r="F29" s="216">
        <v>-7.3087498293715018E-3</v>
      </c>
      <c r="G29" s="216">
        <v>-1.112253110794542E-2</v>
      </c>
      <c r="H29" s="216">
        <v>-2.3442364349598739E-2</v>
      </c>
      <c r="I29" s="216">
        <v>-2.941941267239875E-2</v>
      </c>
      <c r="J29" s="216">
        <v>-3.3099148860571408E-2</v>
      </c>
      <c r="K29" s="216">
        <v>-2.0245736235278849E-2</v>
      </c>
      <c r="L29" s="216">
        <v>1.278563220782214E-2</v>
      </c>
      <c r="M29" s="216">
        <v>1.6377053976379369E-2</v>
      </c>
      <c r="N29" s="216">
        <v>2.2113940146903481E-2</v>
      </c>
      <c r="O29" s="216">
        <v>3.5838006879378097E-2</v>
      </c>
      <c r="P29" s="216">
        <v>4.198418382256084E-2</v>
      </c>
      <c r="Q29" s="216">
        <v>4.3591041753529097E-2</v>
      </c>
      <c r="R29" s="216">
        <v>3.6347404667771969E-2</v>
      </c>
      <c r="S29" s="216">
        <v>2.9178201901072509E-2</v>
      </c>
      <c r="T29" s="216">
        <v>2.2904885434869911E-2</v>
      </c>
    </row>
    <row r="30" spans="1:20">
      <c r="A30" s="381"/>
      <c r="B30" s="383" t="s">
        <v>648</v>
      </c>
      <c r="C30" s="216">
        <v>2.855486751311374E-2</v>
      </c>
      <c r="D30" s="216">
        <v>1.7031175746709249E-2</v>
      </c>
      <c r="E30" s="216">
        <v>1.409395035688844E-2</v>
      </c>
      <c r="F30" s="216">
        <v>2.331662799087381E-2</v>
      </c>
      <c r="G30" s="216">
        <v>1.254331306703748E-2</v>
      </c>
      <c r="H30" s="216">
        <v>1.8208948179558999E-2</v>
      </c>
      <c r="I30" s="216">
        <v>2.6820814786175939E-2</v>
      </c>
      <c r="J30" s="216">
        <v>3.5786617568680651E-2</v>
      </c>
      <c r="K30" s="216">
        <v>-3.5027920358221129E-3</v>
      </c>
      <c r="L30" s="216">
        <v>9.5352105012147075E-3</v>
      </c>
      <c r="M30" s="216">
        <v>2.9360734808436342E-2</v>
      </c>
      <c r="N30" s="216">
        <v>3.2196064020025859E-2</v>
      </c>
      <c r="O30" s="216">
        <v>1.1610099147581959E-2</v>
      </c>
      <c r="P30" s="216">
        <v>3.0952528756342142E-2</v>
      </c>
      <c r="Q30" s="216">
        <v>3.7560307344094337E-2</v>
      </c>
      <c r="R30" s="216">
        <v>1.6151986643633119E-2</v>
      </c>
      <c r="S30" s="216">
        <v>1.7905319078348299E-2</v>
      </c>
      <c r="T30" s="216">
        <v>1.581986519195493E-2</v>
      </c>
    </row>
    <row r="31" spans="1:20">
      <c r="A31" s="381"/>
      <c r="B31" s="383" t="s">
        <v>649</v>
      </c>
      <c r="C31" s="216">
        <v>3.8196311119075593E-2</v>
      </c>
      <c r="D31" s="216">
        <v>3.9113391065429007E-2</v>
      </c>
      <c r="E31" s="216">
        <v>6.1502144124261429E-2</v>
      </c>
      <c r="F31" s="216">
        <v>7.690567656636961E-2</v>
      </c>
      <c r="G31" s="216">
        <v>8.3304678378041355E-2</v>
      </c>
      <c r="H31" s="216">
        <v>6.1644668650148941E-2</v>
      </c>
      <c r="I31" s="216">
        <v>7.4177224717986268E-2</v>
      </c>
      <c r="J31" s="216">
        <v>5.7464024419787783E-2</v>
      </c>
      <c r="K31" s="216">
        <v>6.1914591825067443E-2</v>
      </c>
      <c r="L31" s="216">
        <v>8.2884953316198329E-2</v>
      </c>
      <c r="M31" s="216">
        <v>7.2745534561873132E-2</v>
      </c>
      <c r="N31" s="216">
        <v>7.4844816478283532E-2</v>
      </c>
      <c r="O31" s="216">
        <v>7.7732990691705237E-2</v>
      </c>
      <c r="P31" s="216">
        <v>5.4572322749344017E-2</v>
      </c>
      <c r="Q31" s="216">
        <v>3.3523437965334447E-2</v>
      </c>
      <c r="R31" s="216">
        <v>2.5837381595575699E-2</v>
      </c>
      <c r="S31" s="216">
        <v>3.1664306678883071E-2</v>
      </c>
      <c r="T31" s="216">
        <v>5.301418632165069E-2</v>
      </c>
    </row>
    <row r="33" spans="1:2">
      <c r="A33" s="381" t="s">
        <v>345</v>
      </c>
      <c r="B33" s="381" t="s">
        <v>742</v>
      </c>
    </row>
    <row r="34" spans="1:2">
      <c r="A34" s="381" t="s">
        <v>317</v>
      </c>
      <c r="B34" s="381" t="s">
        <v>241</v>
      </c>
    </row>
    <row r="35" spans="1:2">
      <c r="A35" s="381" t="s">
        <v>316</v>
      </c>
      <c r="B35" s="381" t="s">
        <v>743</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opLeftCell="A10" workbookViewId="0">
      <selection activeCell="B25" sqref="B25"/>
    </sheetView>
  </sheetViews>
  <sheetFormatPr baseColWidth="10" defaultRowHeight="15"/>
  <cols>
    <col min="1" max="1" width="11.42578125" style="241"/>
  </cols>
  <sheetData>
    <row r="1" spans="1:3">
      <c r="A1" s="386"/>
      <c r="B1" s="385" t="s">
        <v>650</v>
      </c>
      <c r="C1" s="385" t="s">
        <v>651</v>
      </c>
    </row>
    <row r="2" spans="1:3">
      <c r="A2" s="212">
        <v>1999</v>
      </c>
      <c r="B2" s="218">
        <v>0.23214646394938909</v>
      </c>
      <c r="C2" s="218">
        <v>0.2275796335248213</v>
      </c>
    </row>
    <row r="3" spans="1:3">
      <c r="A3" s="212">
        <f t="shared" ref="A3:A20" si="0">A2+1</f>
        <v>2000</v>
      </c>
      <c r="B3" s="218">
        <v>0.23281570384796521</v>
      </c>
      <c r="C3" s="218">
        <v>0.23392673171184941</v>
      </c>
    </row>
    <row r="4" spans="1:3">
      <c r="A4" s="212">
        <f t="shared" si="0"/>
        <v>2001</v>
      </c>
      <c r="B4" s="218">
        <v>0.22968628281052619</v>
      </c>
      <c r="C4" s="218">
        <v>0.22791564608850001</v>
      </c>
    </row>
    <row r="5" spans="1:3">
      <c r="A5" s="212">
        <f t="shared" si="0"/>
        <v>2002</v>
      </c>
      <c r="B5" s="218">
        <v>0.2267288586009954</v>
      </c>
      <c r="C5" s="218">
        <v>0.2179653548653096</v>
      </c>
    </row>
    <row r="6" spans="1:3">
      <c r="A6" s="212">
        <f t="shared" si="0"/>
        <v>2003</v>
      </c>
      <c r="B6" s="218">
        <v>0.2240640890815826</v>
      </c>
      <c r="C6" s="218">
        <v>0.21809248835447129</v>
      </c>
    </row>
    <row r="7" spans="1:3">
      <c r="A7" s="212">
        <f t="shared" si="0"/>
        <v>2004</v>
      </c>
      <c r="B7" s="218">
        <v>0.23281695055763801</v>
      </c>
      <c r="C7" s="218">
        <v>0.22030059811094821</v>
      </c>
    </row>
    <row r="8" spans="1:3">
      <c r="A8" s="212">
        <f t="shared" si="0"/>
        <v>2005</v>
      </c>
      <c r="B8" s="218">
        <v>0.22772020054711381</v>
      </c>
      <c r="C8" s="218">
        <v>0.2231192309966174</v>
      </c>
    </row>
    <row r="9" spans="1:3">
      <c r="A9" s="212">
        <f t="shared" si="0"/>
        <v>2006</v>
      </c>
      <c r="B9" s="218">
        <v>0.23680217785990729</v>
      </c>
      <c r="C9" s="218">
        <v>0.23259797994469511</v>
      </c>
    </row>
    <row r="10" spans="1:3">
      <c r="A10" s="212">
        <f t="shared" si="0"/>
        <v>2007</v>
      </c>
      <c r="B10" s="218">
        <v>0.2437453472549958</v>
      </c>
      <c r="C10" s="218">
        <v>0.24032441032300519</v>
      </c>
    </row>
    <row r="11" spans="1:3">
      <c r="A11" s="212">
        <f t="shared" si="0"/>
        <v>2008</v>
      </c>
      <c r="B11" s="218">
        <v>0.23069873347840961</v>
      </c>
      <c r="C11" s="218">
        <v>0.2358408672048376</v>
      </c>
    </row>
    <row r="12" spans="1:3">
      <c r="A12" s="212">
        <f t="shared" si="0"/>
        <v>2009</v>
      </c>
      <c r="B12" s="218">
        <v>0.21019042611966141</v>
      </c>
      <c r="C12" s="218">
        <v>0.20375711272085201</v>
      </c>
    </row>
    <row r="13" spans="1:3">
      <c r="A13" s="212">
        <f t="shared" si="0"/>
        <v>2010</v>
      </c>
      <c r="B13" s="218">
        <v>0.2169912795886961</v>
      </c>
      <c r="C13" s="218">
        <v>0.20957854865309319</v>
      </c>
    </row>
    <row r="14" spans="1:3">
      <c r="A14" s="212">
        <f t="shared" si="0"/>
        <v>2011</v>
      </c>
      <c r="B14" s="218">
        <v>0.22403744211042781</v>
      </c>
      <c r="C14" s="218">
        <v>0.214979973137224</v>
      </c>
    </row>
    <row r="15" spans="1:3">
      <c r="A15" s="212">
        <f t="shared" si="0"/>
        <v>2012</v>
      </c>
      <c r="B15" s="218">
        <v>0.22317000490284289</v>
      </c>
      <c r="C15" s="218">
        <v>0.20040962245060959</v>
      </c>
    </row>
    <row r="16" spans="1:3">
      <c r="A16" s="212">
        <f t="shared" si="0"/>
        <v>2013</v>
      </c>
      <c r="B16" s="218">
        <v>0.22473226463447021</v>
      </c>
      <c r="C16" s="218">
        <v>0.1960019053603593</v>
      </c>
    </row>
    <row r="17" spans="1:3">
      <c r="A17" s="212">
        <f t="shared" si="0"/>
        <v>2014</v>
      </c>
      <c r="B17" s="218">
        <v>0.22984673074782219</v>
      </c>
      <c r="C17" s="218">
        <v>0.19905680823375951</v>
      </c>
    </row>
    <row r="18" spans="1:3">
      <c r="A18" s="212">
        <f t="shared" si="0"/>
        <v>2015</v>
      </c>
      <c r="B18" s="218">
        <v>0.23788276514817891</v>
      </c>
      <c r="C18" s="218">
        <v>0.20332402809323979</v>
      </c>
    </row>
    <row r="19" spans="1:3">
      <c r="A19" s="212">
        <f t="shared" si="0"/>
        <v>2016</v>
      </c>
      <c r="B19" s="218">
        <v>0.2417467345986733</v>
      </c>
      <c r="C19" s="218">
        <v>0.20748962474223229</v>
      </c>
    </row>
    <row r="20" spans="1:3">
      <c r="A20" s="212">
        <f t="shared" si="0"/>
        <v>2017</v>
      </c>
      <c r="B20" s="218">
        <v>0.2460258952957691</v>
      </c>
      <c r="C20" s="218">
        <v>0.2090178287756122</v>
      </c>
    </row>
    <row r="22" spans="1:3">
      <c r="A22" s="384" t="s">
        <v>345</v>
      </c>
      <c r="B22" s="398" t="s">
        <v>744</v>
      </c>
    </row>
    <row r="23" spans="1:3">
      <c r="A23" s="384" t="s">
        <v>317</v>
      </c>
      <c r="B23" s="384" t="s">
        <v>494</v>
      </c>
    </row>
    <row r="24" spans="1:3">
      <c r="A24" s="384" t="s">
        <v>316</v>
      </c>
      <c r="B24" s="384" t="s">
        <v>745</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topLeftCell="A4" workbookViewId="0">
      <selection activeCell="D12" sqref="D12"/>
    </sheetView>
  </sheetViews>
  <sheetFormatPr baseColWidth="10" defaultRowHeight="15"/>
  <sheetData>
    <row r="1" spans="1:18">
      <c r="A1" s="193"/>
      <c r="B1" s="193" t="s">
        <v>34</v>
      </c>
      <c r="C1" s="193" t="s">
        <v>35</v>
      </c>
      <c r="D1" s="193" t="s">
        <v>36</v>
      </c>
      <c r="E1" s="193" t="s">
        <v>37</v>
      </c>
      <c r="F1" s="193" t="s">
        <v>38</v>
      </c>
      <c r="G1" s="193" t="s">
        <v>39</v>
      </c>
      <c r="H1" s="193" t="s">
        <v>40</v>
      </c>
      <c r="I1" s="193" t="s">
        <v>41</v>
      </c>
      <c r="J1" s="193" t="s">
        <v>42</v>
      </c>
      <c r="K1" s="193" t="s">
        <v>43</v>
      </c>
      <c r="L1" s="193" t="s">
        <v>44</v>
      </c>
      <c r="M1" s="193" t="s">
        <v>45</v>
      </c>
      <c r="N1" s="193" t="s">
        <v>46</v>
      </c>
      <c r="O1" s="193" t="s">
        <v>47</v>
      </c>
      <c r="P1" s="193" t="s">
        <v>48</v>
      </c>
      <c r="Q1" s="193" t="s">
        <v>49</v>
      </c>
      <c r="R1" s="193" t="s">
        <v>50</v>
      </c>
    </row>
    <row r="2" spans="1:18">
      <c r="A2" s="387" t="s">
        <v>366</v>
      </c>
      <c r="B2" s="242">
        <v>2.5</v>
      </c>
      <c r="C2" s="242">
        <v>2</v>
      </c>
      <c r="D2" s="242">
        <v>2</v>
      </c>
      <c r="E2" s="242">
        <v>1.4</v>
      </c>
      <c r="F2" s="242">
        <v>1.6</v>
      </c>
      <c r="G2" s="242">
        <v>2.1</v>
      </c>
      <c r="H2" s="242">
        <v>2.6</v>
      </c>
      <c r="I2" s="242">
        <v>1.3</v>
      </c>
      <c r="J2" s="242">
        <v>1</v>
      </c>
      <c r="K2" s="242">
        <v>1.7</v>
      </c>
      <c r="L2" s="242">
        <v>1.9</v>
      </c>
      <c r="M2" s="242">
        <v>1.4</v>
      </c>
      <c r="N2" s="242">
        <v>0.7</v>
      </c>
      <c r="O2" s="242">
        <v>1</v>
      </c>
      <c r="P2" s="242">
        <v>0.8</v>
      </c>
      <c r="Q2" s="242">
        <v>1.2</v>
      </c>
      <c r="R2" s="242">
        <v>1.3</v>
      </c>
    </row>
    <row r="3" spans="1:18">
      <c r="A3" s="387" t="s">
        <v>261</v>
      </c>
      <c r="B3" s="242">
        <v>2.2000000000000002</v>
      </c>
      <c r="C3" s="242">
        <v>1.7</v>
      </c>
      <c r="D3" s="242">
        <v>1.4</v>
      </c>
      <c r="E3" s="242">
        <v>1.4</v>
      </c>
      <c r="F3" s="242">
        <v>1.8</v>
      </c>
      <c r="G3" s="242">
        <v>2</v>
      </c>
      <c r="H3" s="242">
        <v>2.7</v>
      </c>
      <c r="I3" s="242">
        <v>1.9</v>
      </c>
      <c r="J3" s="242">
        <v>1.3</v>
      </c>
      <c r="K3" s="242">
        <v>1.6</v>
      </c>
      <c r="L3" s="242">
        <v>2.2000000000000002</v>
      </c>
      <c r="M3" s="242">
        <v>2</v>
      </c>
      <c r="N3" s="242">
        <v>1.3</v>
      </c>
      <c r="O3" s="242">
        <v>1.7</v>
      </c>
      <c r="P3" s="242">
        <v>2.1</v>
      </c>
      <c r="Q3" s="242">
        <v>1.5</v>
      </c>
      <c r="R3" s="242">
        <v>1.6</v>
      </c>
    </row>
    <row r="4" spans="1:18">
      <c r="A4" s="387" t="s">
        <v>105</v>
      </c>
      <c r="B4" s="242">
        <v>1.4</v>
      </c>
      <c r="C4" s="242">
        <v>0.8</v>
      </c>
      <c r="D4" s="242">
        <v>1.5</v>
      </c>
      <c r="E4" s="242">
        <v>1</v>
      </c>
      <c r="F4" s="242">
        <v>1</v>
      </c>
      <c r="G4" s="242">
        <v>2.1</v>
      </c>
      <c r="H4" s="242">
        <v>1.9</v>
      </c>
      <c r="I4" s="242">
        <v>1</v>
      </c>
      <c r="J4" s="242">
        <v>0.7</v>
      </c>
      <c r="K4" s="242">
        <v>1.4</v>
      </c>
      <c r="L4" s="242">
        <v>1.7</v>
      </c>
      <c r="M4" s="242">
        <v>1.6</v>
      </c>
      <c r="N4" s="242">
        <v>1.2</v>
      </c>
      <c r="O4" s="242">
        <v>1.7</v>
      </c>
      <c r="P4" s="242">
        <v>1.1000000000000001</v>
      </c>
      <c r="Q4" s="242">
        <v>1.6</v>
      </c>
      <c r="R4" s="242">
        <v>1.5</v>
      </c>
    </row>
    <row r="5" spans="1:18">
      <c r="A5" s="387" t="s">
        <v>114</v>
      </c>
      <c r="B5" s="242">
        <v>4</v>
      </c>
      <c r="C5" s="242">
        <v>3.2</v>
      </c>
      <c r="D5" s="242">
        <v>2.9</v>
      </c>
      <c r="E5" s="242">
        <v>2.8</v>
      </c>
      <c r="F5" s="242">
        <v>3.1</v>
      </c>
      <c r="G5" s="242">
        <v>3</v>
      </c>
      <c r="H5" s="242">
        <v>3.3</v>
      </c>
      <c r="I5" s="242">
        <v>0.7</v>
      </c>
      <c r="J5" s="242">
        <v>0.9</v>
      </c>
      <c r="K5" s="242">
        <v>1.6</v>
      </c>
      <c r="L5" s="242">
        <v>1.6</v>
      </c>
      <c r="M5" s="242">
        <v>1.7</v>
      </c>
      <c r="N5" s="242">
        <v>-0.1</v>
      </c>
      <c r="O5" s="242">
        <v>0.6</v>
      </c>
      <c r="P5" s="242">
        <v>0.8</v>
      </c>
      <c r="Q5" s="242">
        <v>1.3</v>
      </c>
      <c r="R5" s="242">
        <v>1.2</v>
      </c>
    </row>
    <row r="6" spans="1:18">
      <c r="A6" s="387" t="s">
        <v>53</v>
      </c>
      <c r="B6" s="242">
        <v>2.2999999999999998</v>
      </c>
      <c r="C6" s="242">
        <v>2.2000000000000002</v>
      </c>
      <c r="D6" s="242">
        <v>2.1</v>
      </c>
      <c r="E6" s="242">
        <v>1.2</v>
      </c>
      <c r="F6" s="242">
        <v>1.4</v>
      </c>
      <c r="G6" s="242">
        <v>1.6</v>
      </c>
      <c r="H6" s="242">
        <v>2.4</v>
      </c>
      <c r="I6" s="242">
        <v>1.2</v>
      </c>
      <c r="J6" s="242">
        <v>1</v>
      </c>
      <c r="K6" s="242">
        <v>1.4</v>
      </c>
      <c r="L6" s="242">
        <v>1.9</v>
      </c>
      <c r="M6" s="242">
        <v>1</v>
      </c>
      <c r="N6" s="242">
        <v>0.8</v>
      </c>
      <c r="O6" s="242">
        <v>0.6</v>
      </c>
      <c r="P6" s="242">
        <v>0.6</v>
      </c>
      <c r="Q6" s="242">
        <v>0.7</v>
      </c>
      <c r="R6" s="242">
        <v>1.4</v>
      </c>
    </row>
    <row r="7" spans="1:18">
      <c r="A7" s="387" t="s">
        <v>107</v>
      </c>
      <c r="B7" s="242">
        <v>3</v>
      </c>
      <c r="C7" s="242">
        <v>2.8</v>
      </c>
      <c r="D7" s="242">
        <v>2.2999999999999998</v>
      </c>
      <c r="E7" s="242">
        <v>1.7</v>
      </c>
      <c r="F7" s="242">
        <v>1.7</v>
      </c>
      <c r="G7" s="242">
        <v>2.1</v>
      </c>
      <c r="H7" s="242">
        <v>2.9</v>
      </c>
      <c r="I7" s="242">
        <v>1.7</v>
      </c>
      <c r="J7" s="242">
        <v>1.4</v>
      </c>
      <c r="K7" s="242">
        <v>2.2000000000000002</v>
      </c>
      <c r="L7" s="242">
        <v>2.2999999999999998</v>
      </c>
      <c r="M7" s="242">
        <v>1.4</v>
      </c>
      <c r="N7" s="242">
        <v>0.5</v>
      </c>
      <c r="O7" s="242">
        <v>0.9</v>
      </c>
      <c r="P7" s="242">
        <v>0.5</v>
      </c>
      <c r="Q7" s="242">
        <v>1</v>
      </c>
      <c r="R7" s="242">
        <v>0.8</v>
      </c>
    </row>
    <row r="8" spans="1:18">
      <c r="A8" s="387" t="s">
        <v>110</v>
      </c>
      <c r="B8" s="242">
        <v>3.9</v>
      </c>
      <c r="C8" s="242">
        <v>2</v>
      </c>
      <c r="D8" s="242">
        <v>1</v>
      </c>
      <c r="E8" s="242">
        <v>0.5</v>
      </c>
      <c r="F8" s="242">
        <v>1</v>
      </c>
      <c r="G8" s="242">
        <v>1.3</v>
      </c>
      <c r="H8" s="242">
        <v>1.9</v>
      </c>
      <c r="I8" s="242">
        <v>1.6</v>
      </c>
      <c r="J8" s="242">
        <v>1</v>
      </c>
      <c r="K8" s="242">
        <v>1.8</v>
      </c>
      <c r="L8" s="242">
        <v>2.2999999999999998</v>
      </c>
      <c r="M8" s="242">
        <v>2.8</v>
      </c>
      <c r="N8" s="242">
        <v>0.6</v>
      </c>
      <c r="O8" s="242">
        <v>0.9</v>
      </c>
      <c r="P8" s="242">
        <v>0.7</v>
      </c>
      <c r="Q8" s="242">
        <v>1.1000000000000001</v>
      </c>
      <c r="R8" s="242">
        <v>1</v>
      </c>
    </row>
    <row r="10" spans="1:18">
      <c r="A10" s="388" t="s">
        <v>345</v>
      </c>
      <c r="B10" s="388" t="s">
        <v>652</v>
      </c>
    </row>
    <row r="11" spans="1:18">
      <c r="A11" s="388" t="s">
        <v>317</v>
      </c>
      <c r="B11" s="388" t="s">
        <v>241</v>
      </c>
    </row>
    <row r="12" spans="1:18">
      <c r="A12" s="388" t="s">
        <v>644</v>
      </c>
      <c r="B12" s="388" t="s">
        <v>653</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tabColor rgb="FF92D050"/>
  </sheetPr>
  <dimension ref="A1:K38"/>
  <sheetViews>
    <sheetView topLeftCell="F1" workbookViewId="0">
      <selection activeCell="M5" sqref="M5"/>
    </sheetView>
  </sheetViews>
  <sheetFormatPr baseColWidth="10" defaultRowHeight="15"/>
  <sheetData>
    <row r="1" spans="1:11">
      <c r="A1" s="389"/>
      <c r="B1" s="389" t="s">
        <v>654</v>
      </c>
      <c r="C1" s="389" t="s">
        <v>655</v>
      </c>
      <c r="D1" s="389"/>
      <c r="I1" s="401" t="s">
        <v>345</v>
      </c>
      <c r="J1" s="402" t="s">
        <v>656</v>
      </c>
      <c r="K1" s="403"/>
    </row>
    <row r="2" spans="1:11">
      <c r="A2">
        <v>1980</v>
      </c>
      <c r="B2">
        <v>1.8514573363302069</v>
      </c>
      <c r="C2">
        <v>2.413861558441972</v>
      </c>
      <c r="D2" s="390">
        <v>2.6</v>
      </c>
      <c r="I2" s="401" t="s">
        <v>63</v>
      </c>
      <c r="J2" s="401" t="s">
        <v>747</v>
      </c>
      <c r="K2" s="403"/>
    </row>
    <row r="3" spans="1:11">
      <c r="A3">
        <v>1981</v>
      </c>
      <c r="B3">
        <v>1.7657397405344519</v>
      </c>
      <c r="C3">
        <v>2.3138145825324741</v>
      </c>
      <c r="D3" s="390">
        <v>2.6</v>
      </c>
      <c r="I3" s="401" t="s">
        <v>316</v>
      </c>
      <c r="J3" s="402" t="s">
        <v>746</v>
      </c>
      <c r="K3" s="403"/>
    </row>
    <row r="4" spans="1:11">
      <c r="A4">
        <v>1982</v>
      </c>
      <c r="B4">
        <v>2.4716004966092191</v>
      </c>
      <c r="C4">
        <v>2.3066047022682432</v>
      </c>
      <c r="D4" s="390">
        <v>2.6</v>
      </c>
    </row>
    <row r="5" spans="1:11">
      <c r="A5">
        <v>1983</v>
      </c>
      <c r="B5">
        <v>1.8078907856244431</v>
      </c>
      <c r="C5">
        <v>2.329815691097743</v>
      </c>
      <c r="D5" s="390">
        <v>2.6</v>
      </c>
    </row>
    <row r="6" spans="1:11">
      <c r="A6">
        <v>1984</v>
      </c>
      <c r="B6">
        <v>2.9670452417247311</v>
      </c>
      <c r="C6">
        <v>2.480654187270217</v>
      </c>
      <c r="D6" s="390">
        <v>2.6</v>
      </c>
    </row>
    <row r="7" spans="1:11">
      <c r="A7">
        <v>1985</v>
      </c>
      <c r="B7">
        <v>2.8168554161911228</v>
      </c>
      <c r="C7">
        <v>2.6548588107960329</v>
      </c>
      <c r="D7" s="390">
        <v>2.6</v>
      </c>
    </row>
    <row r="8" spans="1:11">
      <c r="A8">
        <v>1986</v>
      </c>
      <c r="B8">
        <v>2.7479277246976981</v>
      </c>
      <c r="C8">
        <v>2.782397488880096</v>
      </c>
      <c r="D8" s="390">
        <v>2.6</v>
      </c>
    </row>
    <row r="9" spans="1:11">
      <c r="A9">
        <v>1987</v>
      </c>
      <c r="B9">
        <v>1.8390047050631599</v>
      </c>
      <c r="C9">
        <v>2.813385863841364</v>
      </c>
      <c r="D9" s="390">
        <v>2.6</v>
      </c>
    </row>
    <row r="10" spans="1:11">
      <c r="A10">
        <v>1988</v>
      </c>
      <c r="B10">
        <v>3.9626127744233188</v>
      </c>
      <c r="C10">
        <v>2.9407707951330839</v>
      </c>
      <c r="D10" s="390">
        <v>2.6</v>
      </c>
    </row>
    <row r="11" spans="1:11">
      <c r="A11">
        <v>1989</v>
      </c>
      <c r="B11">
        <v>3.852448568593148</v>
      </c>
      <c r="C11">
        <v>2.874381391383027</v>
      </c>
      <c r="D11" s="390">
        <v>2.6</v>
      </c>
    </row>
    <row r="12" spans="1:11">
      <c r="A12">
        <v>1990</v>
      </c>
      <c r="B12">
        <v>2.6156048600082351</v>
      </c>
      <c r="C12">
        <v>2.7244814108521069</v>
      </c>
      <c r="D12" s="390">
        <v>2.6</v>
      </c>
    </row>
    <row r="13" spans="1:11">
      <c r="A13">
        <v>1991</v>
      </c>
      <c r="B13">
        <v>1.3163581307910379</v>
      </c>
      <c r="C13">
        <v>2.573610962921375</v>
      </c>
      <c r="D13" s="390"/>
      <c r="E13" s="398">
        <v>2.4</v>
      </c>
    </row>
    <row r="14" spans="1:11">
      <c r="A14">
        <v>1992</v>
      </c>
      <c r="B14">
        <v>3.6163228217784291</v>
      </c>
      <c r="C14">
        <v>2.5081412978179838</v>
      </c>
      <c r="D14" s="390"/>
      <c r="E14" s="398">
        <v>2.4</v>
      </c>
    </row>
    <row r="15" spans="1:11">
      <c r="A15">
        <v>1993</v>
      </c>
      <c r="B15">
        <v>1.272976387177732</v>
      </c>
      <c r="C15">
        <v>2.3227099429837921</v>
      </c>
      <c r="D15" s="390"/>
      <c r="E15" s="398">
        <v>2.4</v>
      </c>
    </row>
    <row r="16" spans="1:11">
      <c r="A16">
        <v>1994</v>
      </c>
      <c r="B16">
        <v>2.6500874759400261</v>
      </c>
      <c r="C16">
        <v>2.3331094568497708</v>
      </c>
      <c r="D16" s="390"/>
      <c r="E16" s="398">
        <v>2.4</v>
      </c>
    </row>
    <row r="17" spans="1:7">
      <c r="A17">
        <v>1995</v>
      </c>
      <c r="B17">
        <v>2.390092618830026</v>
      </c>
      <c r="C17">
        <v>2.3776493617925989</v>
      </c>
      <c r="D17" s="390"/>
      <c r="E17" s="398">
        <v>2.4</v>
      </c>
    </row>
    <row r="18" spans="1:7">
      <c r="A18">
        <v>1996</v>
      </c>
      <c r="B18">
        <v>2.0198081075679171</v>
      </c>
      <c r="C18">
        <v>2.387267440412006</v>
      </c>
      <c r="D18" s="390"/>
      <c r="E18" s="398">
        <v>2.4</v>
      </c>
    </row>
    <row r="19" spans="1:7">
      <c r="A19">
        <v>1997</v>
      </c>
      <c r="B19">
        <v>2.3945986952236589</v>
      </c>
      <c r="C19">
        <v>2.2694613516440669</v>
      </c>
      <c r="D19" s="390"/>
      <c r="E19" s="398">
        <v>2.4</v>
      </c>
    </row>
    <row r="20" spans="1:7">
      <c r="A20">
        <v>1998</v>
      </c>
      <c r="B20">
        <v>3.4791117174364339</v>
      </c>
      <c r="C20">
        <v>2.1356673730599498</v>
      </c>
      <c r="D20" s="390"/>
      <c r="E20" s="398">
        <v>2.4</v>
      </c>
    </row>
    <row r="21" spans="1:7">
      <c r="A21">
        <v>1999</v>
      </c>
      <c r="B21">
        <v>2.3012361602081399</v>
      </c>
      <c r="C21">
        <v>1.811910772857626</v>
      </c>
      <c r="D21" s="390"/>
      <c r="F21" s="398">
        <v>1.2</v>
      </c>
    </row>
    <row r="22" spans="1:7">
      <c r="A22">
        <v>2000</v>
      </c>
      <c r="B22">
        <v>1.291534719566281</v>
      </c>
      <c r="C22">
        <v>1.5402327464755929</v>
      </c>
      <c r="D22" s="390"/>
      <c r="F22" s="398">
        <v>1.2</v>
      </c>
    </row>
    <row r="23" spans="1:7">
      <c r="A23">
        <v>2001</v>
      </c>
      <c r="B23">
        <v>-0.46234610033888057</v>
      </c>
      <c r="C23">
        <v>1.289183942548962</v>
      </c>
      <c r="D23" s="390"/>
      <c r="F23" s="398">
        <v>1.2</v>
      </c>
    </row>
    <row r="24" spans="1:7">
      <c r="A24">
        <v>2002</v>
      </c>
      <c r="B24">
        <v>0.77317732326447364</v>
      </c>
      <c r="C24">
        <v>1.2072620725327441</v>
      </c>
      <c r="D24" s="390"/>
      <c r="F24" s="398">
        <v>1.2</v>
      </c>
    </row>
    <row r="25" spans="1:7">
      <c r="A25">
        <v>2003</v>
      </c>
      <c r="B25">
        <v>0.93618150723995641</v>
      </c>
      <c r="C25">
        <v>1.2233317955338969</v>
      </c>
      <c r="D25" s="390"/>
      <c r="F25" s="398">
        <v>1.2</v>
      </c>
    </row>
    <row r="26" spans="1:7">
      <c r="A26">
        <v>2004</v>
      </c>
      <c r="B26">
        <v>3.254349189983508</v>
      </c>
      <c r="C26">
        <v>1.302636212686088</v>
      </c>
      <c r="D26" s="390"/>
      <c r="F26" s="398">
        <v>1.2</v>
      </c>
    </row>
    <row r="27" spans="1:7">
      <c r="A27">
        <v>2005</v>
      </c>
      <c r="B27">
        <v>0.70870738168759984</v>
      </c>
      <c r="C27">
        <v>1.10213239502571</v>
      </c>
      <c r="D27" s="390"/>
      <c r="F27" s="398">
        <v>1.2</v>
      </c>
    </row>
    <row r="28" spans="1:7">
      <c r="A28">
        <v>2006</v>
      </c>
      <c r="B28">
        <v>1.283673039514643</v>
      </c>
      <c r="C28">
        <v>0.98154224201133944</v>
      </c>
      <c r="D28" s="390"/>
      <c r="F28" s="398">
        <v>1.2</v>
      </c>
    </row>
    <row r="29" spans="1:7">
      <c r="A29">
        <v>2007</v>
      </c>
      <c r="B29">
        <v>1.6015457767395569</v>
      </c>
      <c r="C29">
        <v>0.82257864004946701</v>
      </c>
      <c r="D29" s="390"/>
      <c r="F29" s="398">
        <v>1.2</v>
      </c>
    </row>
    <row r="30" spans="1:7">
      <c r="A30">
        <v>2008</v>
      </c>
      <c r="B30">
        <v>-2.5881349180535859E-2</v>
      </c>
      <c r="C30">
        <v>0.56102966816409416</v>
      </c>
      <c r="D30" s="390"/>
      <c r="G30" s="398">
        <v>-0.23</v>
      </c>
    </row>
    <row r="31" spans="1:7">
      <c r="A31">
        <v>2009</v>
      </c>
      <c r="B31">
        <v>-2.7877436505553859</v>
      </c>
      <c r="C31">
        <v>0.35553572804783551</v>
      </c>
      <c r="D31" s="390"/>
      <c r="G31" s="398">
        <v>-0.23</v>
      </c>
    </row>
    <row r="32" spans="1:7">
      <c r="A32">
        <v>2010</v>
      </c>
      <c r="B32">
        <v>2.1237216599591142</v>
      </c>
      <c r="C32">
        <v>0.54931115745692494</v>
      </c>
      <c r="D32" s="390"/>
      <c r="G32" s="398">
        <v>-0.23</v>
      </c>
    </row>
    <row r="33" spans="1:8">
      <c r="A33">
        <v>2011</v>
      </c>
      <c r="B33">
        <v>2.070355955680621</v>
      </c>
      <c r="C33">
        <v>0.64833883362624745</v>
      </c>
      <c r="D33" s="390"/>
      <c r="H33" s="398">
        <v>0.87</v>
      </c>
    </row>
    <row r="34" spans="1:8">
      <c r="A34">
        <v>2012</v>
      </c>
      <c r="B34">
        <v>-0.1347200178728726</v>
      </c>
      <c r="C34">
        <v>0.65475016713562506</v>
      </c>
      <c r="D34" s="390"/>
      <c r="H34" s="398">
        <v>0.87</v>
      </c>
    </row>
    <row r="35" spans="1:8">
      <c r="A35">
        <v>2013</v>
      </c>
      <c r="B35">
        <v>0.41343158862683071</v>
      </c>
      <c r="C35">
        <v>0.76877095062692147</v>
      </c>
      <c r="D35" s="390"/>
      <c r="H35" s="398">
        <v>0.87</v>
      </c>
    </row>
    <row r="36" spans="1:8">
      <c r="A36">
        <v>2014</v>
      </c>
      <c r="B36">
        <v>1.1518977470394189</v>
      </c>
      <c r="C36">
        <v>0.89227380650164578</v>
      </c>
      <c r="D36" s="390"/>
      <c r="H36" s="398">
        <v>0.87</v>
      </c>
    </row>
    <row r="37" spans="1:8">
      <c r="A37">
        <v>2015</v>
      </c>
      <c r="B37">
        <v>1.17004210723646</v>
      </c>
      <c r="C37">
        <v>0.83410791145540175</v>
      </c>
      <c r="D37" s="390"/>
      <c r="H37" s="398">
        <v>0.87</v>
      </c>
    </row>
    <row r="38" spans="1:8">
      <c r="A38">
        <v>2016</v>
      </c>
      <c r="B38">
        <v>0.54163030534797096</v>
      </c>
      <c r="C38">
        <v>0.80074338989317173</v>
      </c>
      <c r="D38" s="390"/>
      <c r="H38" s="398">
        <v>0.87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J107"/>
  <sheetViews>
    <sheetView zoomScale="85" zoomScaleNormal="85" workbookViewId="0">
      <selection activeCell="C2" sqref="C2"/>
    </sheetView>
  </sheetViews>
  <sheetFormatPr baseColWidth="10" defaultRowHeight="15"/>
  <sheetData>
    <row r="1" spans="1:10">
      <c r="A1" s="243"/>
      <c r="B1" s="249" t="s">
        <v>345</v>
      </c>
      <c r="C1" s="249" t="s">
        <v>674</v>
      </c>
      <c r="D1" s="243"/>
      <c r="E1" s="243"/>
      <c r="F1" s="243"/>
      <c r="G1" s="243"/>
      <c r="H1" s="243"/>
      <c r="I1" s="243"/>
      <c r="J1" s="243"/>
    </row>
    <row r="2" spans="1:10">
      <c r="A2" s="243"/>
      <c r="B2" s="249" t="s">
        <v>63</v>
      </c>
      <c r="C2" s="249" t="s">
        <v>675</v>
      </c>
      <c r="D2" s="243"/>
      <c r="E2" s="243"/>
      <c r="F2" s="243"/>
      <c r="G2" s="243"/>
      <c r="H2" s="243"/>
      <c r="I2" s="243"/>
      <c r="J2" s="243"/>
    </row>
    <row r="3" spans="1:10">
      <c r="A3" s="244"/>
      <c r="B3" s="244"/>
      <c r="C3" s="244"/>
      <c r="D3" s="244"/>
      <c r="E3" s="244"/>
      <c r="F3" s="244"/>
      <c r="G3" s="244"/>
      <c r="H3" s="244"/>
      <c r="I3" s="244"/>
      <c r="J3" s="244"/>
    </row>
    <row r="4" spans="1:10" ht="15" customHeight="1">
      <c r="A4" s="244"/>
      <c r="B4" s="244"/>
      <c r="C4" s="244"/>
      <c r="D4" s="244"/>
      <c r="E4" s="244"/>
      <c r="F4" s="244"/>
      <c r="G4" s="244"/>
      <c r="H4" s="244"/>
      <c r="I4" s="244"/>
      <c r="J4" s="244"/>
    </row>
    <row r="5" spans="1:10" ht="15" customHeight="1">
      <c r="A5" s="244"/>
      <c r="B5" s="244"/>
      <c r="C5" s="244"/>
      <c r="D5" s="244"/>
      <c r="E5" s="244"/>
      <c r="F5" s="244"/>
      <c r="G5" s="244"/>
      <c r="H5" s="244"/>
      <c r="I5" s="244"/>
      <c r="J5" s="244"/>
    </row>
    <row r="6" spans="1:10" ht="18.75" customHeight="1">
      <c r="A6" s="244"/>
      <c r="B6" s="244"/>
      <c r="C6" s="244"/>
      <c r="D6" s="244"/>
      <c r="E6" s="244"/>
      <c r="F6" s="244"/>
      <c r="G6" s="244"/>
      <c r="H6" s="244"/>
      <c r="I6" s="247"/>
      <c r="J6" s="244"/>
    </row>
    <row r="7" spans="1:10" ht="18.75">
      <c r="A7" s="244"/>
      <c r="B7" s="244"/>
      <c r="C7" s="244"/>
      <c r="D7" s="244"/>
      <c r="E7" s="244"/>
      <c r="F7" s="244"/>
      <c r="G7" s="244"/>
      <c r="H7" s="244"/>
      <c r="I7" s="247"/>
      <c r="J7" s="244"/>
    </row>
    <row r="8" spans="1:10" ht="15" customHeight="1">
      <c r="A8" s="244"/>
      <c r="B8" s="244"/>
      <c r="C8" s="244"/>
      <c r="D8" s="244"/>
      <c r="E8" s="244"/>
      <c r="F8" s="244"/>
      <c r="G8" s="244"/>
      <c r="H8" s="244"/>
      <c r="I8" s="244"/>
      <c r="J8" s="244"/>
    </row>
    <row r="9" spans="1:10">
      <c r="A9" s="244"/>
      <c r="B9" s="244" t="s">
        <v>358</v>
      </c>
      <c r="C9" s="245"/>
      <c r="D9" s="245" t="s">
        <v>53</v>
      </c>
      <c r="E9" s="245" t="s">
        <v>105</v>
      </c>
      <c r="F9" s="245" t="s">
        <v>107</v>
      </c>
      <c r="G9" s="245" t="s">
        <v>114</v>
      </c>
      <c r="H9" s="245" t="s">
        <v>115</v>
      </c>
      <c r="I9" s="245" t="s">
        <v>283</v>
      </c>
      <c r="J9" s="245" t="s">
        <v>116</v>
      </c>
    </row>
    <row r="10" spans="1:10">
      <c r="A10" s="244"/>
      <c r="B10" s="244"/>
      <c r="C10" s="248">
        <v>25569</v>
      </c>
      <c r="D10" s="246">
        <v>30.338962750029946</v>
      </c>
      <c r="E10" s="246"/>
      <c r="F10" s="246"/>
      <c r="G10" s="246"/>
      <c r="H10" s="246"/>
      <c r="I10" s="246"/>
      <c r="J10" s="246"/>
    </row>
    <row r="11" spans="1:10">
      <c r="A11" s="244"/>
      <c r="B11" s="244"/>
      <c r="C11" s="248">
        <v>25934</v>
      </c>
      <c r="D11" s="246">
        <v>30.621895014065959</v>
      </c>
      <c r="E11" s="246"/>
      <c r="F11" s="246"/>
      <c r="G11" s="246"/>
      <c r="H11" s="246"/>
      <c r="I11" s="246"/>
      <c r="J11" s="246"/>
    </row>
    <row r="12" spans="1:10">
      <c r="A12" s="244"/>
      <c r="B12" s="244"/>
      <c r="C12" s="248">
        <v>26299</v>
      </c>
      <c r="D12" s="246">
        <v>30.871200812085746</v>
      </c>
      <c r="E12" s="246"/>
      <c r="F12" s="246"/>
      <c r="G12" s="246"/>
      <c r="H12" s="246"/>
      <c r="I12" s="246"/>
      <c r="J12" s="246"/>
    </row>
    <row r="13" spans="1:10">
      <c r="A13" s="244"/>
      <c r="B13" s="244"/>
      <c r="C13" s="248">
        <v>26665</v>
      </c>
      <c r="D13" s="246">
        <v>31.119768608700788</v>
      </c>
      <c r="E13" s="246"/>
      <c r="F13" s="246"/>
      <c r="G13" s="246"/>
      <c r="H13" s="246"/>
      <c r="I13" s="246"/>
      <c r="J13" s="246"/>
    </row>
    <row r="14" spans="1:10">
      <c r="A14" s="244"/>
      <c r="B14" s="244"/>
      <c r="C14" s="248">
        <v>27030</v>
      </c>
      <c r="D14" s="246">
        <v>31.281900850689354</v>
      </c>
      <c r="E14" s="246"/>
      <c r="F14" s="246"/>
      <c r="G14" s="246"/>
      <c r="H14" s="246"/>
      <c r="I14" s="246"/>
      <c r="J14" s="246"/>
    </row>
    <row r="15" spans="1:10">
      <c r="A15" s="244"/>
      <c r="B15" s="244"/>
      <c r="C15" s="248">
        <v>27395</v>
      </c>
      <c r="D15" s="246">
        <v>31.068192656175487</v>
      </c>
      <c r="E15" s="246"/>
      <c r="F15" s="246"/>
      <c r="G15" s="246"/>
      <c r="H15" s="246"/>
      <c r="I15" s="246"/>
      <c r="J15" s="246"/>
    </row>
    <row r="16" spans="1:10">
      <c r="A16" s="244"/>
      <c r="B16" s="244"/>
      <c r="C16" s="248">
        <v>27760</v>
      </c>
      <c r="D16" s="246">
        <v>30.878944553396327</v>
      </c>
      <c r="E16" s="246"/>
      <c r="F16" s="246"/>
      <c r="G16" s="246"/>
      <c r="H16" s="246"/>
      <c r="I16" s="246"/>
      <c r="J16" s="246"/>
    </row>
    <row r="17" spans="1:10">
      <c r="A17" s="244"/>
      <c r="B17" s="244"/>
      <c r="C17" s="248">
        <v>28126</v>
      </c>
      <c r="D17" s="246">
        <v>30.74010530675028</v>
      </c>
      <c r="E17" s="246"/>
      <c r="F17" s="246"/>
      <c r="G17" s="246"/>
      <c r="H17" s="246"/>
      <c r="I17" s="246"/>
      <c r="J17" s="246"/>
    </row>
    <row r="18" spans="1:10">
      <c r="A18" s="244"/>
      <c r="B18" s="244"/>
      <c r="C18" s="248">
        <v>28491</v>
      </c>
      <c r="D18" s="246">
        <v>30.425016255837324</v>
      </c>
      <c r="E18" s="246"/>
      <c r="F18" s="246"/>
      <c r="G18" s="246"/>
      <c r="H18" s="246"/>
      <c r="I18" s="246"/>
      <c r="J18" s="246"/>
    </row>
    <row r="19" spans="1:10">
      <c r="A19" s="244"/>
      <c r="B19" s="244"/>
      <c r="C19" s="248">
        <v>28856</v>
      </c>
      <c r="D19" s="246">
        <v>29.899645808736718</v>
      </c>
      <c r="E19" s="246"/>
      <c r="F19" s="246"/>
      <c r="G19" s="246"/>
      <c r="H19" s="246"/>
      <c r="I19" s="246"/>
      <c r="J19" s="246"/>
    </row>
    <row r="20" spans="1:10">
      <c r="A20" s="244"/>
      <c r="B20" s="244"/>
      <c r="C20" s="248">
        <v>29221</v>
      </c>
      <c r="D20" s="246">
        <v>29.532180992271844</v>
      </c>
      <c r="E20" s="246"/>
      <c r="F20" s="246"/>
      <c r="G20" s="246"/>
      <c r="H20" s="246"/>
      <c r="I20" s="246"/>
      <c r="J20" s="246"/>
    </row>
    <row r="21" spans="1:10">
      <c r="A21" s="244"/>
      <c r="B21" s="244"/>
      <c r="C21" s="248">
        <v>29587</v>
      </c>
      <c r="D21" s="246">
        <v>28.853142686922851</v>
      </c>
      <c r="E21" s="246"/>
      <c r="F21" s="246"/>
      <c r="G21" s="246"/>
      <c r="H21" s="246"/>
      <c r="I21" s="246"/>
      <c r="J21" s="246"/>
    </row>
    <row r="22" spans="1:10">
      <c r="A22" s="244"/>
      <c r="B22" s="244"/>
      <c r="C22" s="248">
        <v>29952</v>
      </c>
      <c r="D22" s="246">
        <v>28.52270687488781</v>
      </c>
      <c r="E22" s="246"/>
      <c r="F22" s="246"/>
      <c r="G22" s="246"/>
      <c r="H22" s="246"/>
      <c r="I22" s="246"/>
      <c r="J22" s="246"/>
    </row>
    <row r="23" spans="1:10">
      <c r="A23" s="244"/>
      <c r="B23" s="244"/>
      <c r="C23" s="248">
        <v>30317</v>
      </c>
      <c r="D23" s="246">
        <v>28.248417244498043</v>
      </c>
      <c r="E23" s="246"/>
      <c r="F23" s="246"/>
      <c r="G23" s="246"/>
      <c r="H23" s="246"/>
      <c r="I23" s="246"/>
      <c r="J23" s="246"/>
    </row>
    <row r="24" spans="1:10">
      <c r="A24" s="244"/>
      <c r="B24" s="244"/>
      <c r="C24" s="248">
        <v>30682</v>
      </c>
      <c r="D24" s="246">
        <v>27.78355879292404</v>
      </c>
      <c r="E24" s="246"/>
      <c r="F24" s="246"/>
      <c r="G24" s="246"/>
      <c r="H24" s="246"/>
      <c r="I24" s="246"/>
      <c r="J24" s="246"/>
    </row>
    <row r="25" spans="1:10">
      <c r="A25" s="244"/>
      <c r="B25" s="244"/>
      <c r="C25" s="248">
        <v>31048</v>
      </c>
      <c r="D25" s="246">
        <v>27.366267898097068</v>
      </c>
      <c r="E25" s="246"/>
      <c r="F25" s="246"/>
      <c r="G25" s="246"/>
      <c r="H25" s="246"/>
      <c r="I25" s="246"/>
      <c r="J25" s="246"/>
    </row>
    <row r="26" spans="1:10">
      <c r="A26" s="244"/>
      <c r="B26" s="244"/>
      <c r="C26" s="248">
        <v>31413</v>
      </c>
      <c r="D26" s="246">
        <v>26.86224648018359</v>
      </c>
      <c r="E26" s="246"/>
      <c r="F26" s="246"/>
      <c r="G26" s="246"/>
      <c r="H26" s="246"/>
      <c r="I26" s="246"/>
      <c r="J26" s="246"/>
    </row>
    <row r="27" spans="1:10">
      <c r="A27" s="244"/>
      <c r="B27" s="244"/>
      <c r="C27" s="248">
        <v>31778</v>
      </c>
      <c r="D27" s="246">
        <v>26.111111111111114</v>
      </c>
      <c r="E27" s="246"/>
      <c r="F27" s="246"/>
      <c r="G27" s="246"/>
      <c r="H27" s="246"/>
      <c r="I27" s="246"/>
      <c r="J27" s="246"/>
    </row>
    <row r="28" spans="1:10">
      <c r="A28" s="244"/>
      <c r="B28" s="244"/>
      <c r="C28" s="248">
        <v>32143</v>
      </c>
      <c r="D28" s="246">
        <v>25.481092308632171</v>
      </c>
      <c r="E28" s="246"/>
      <c r="F28" s="246"/>
      <c r="G28" s="246"/>
      <c r="H28" s="246"/>
      <c r="I28" s="246"/>
      <c r="J28" s="246"/>
    </row>
    <row r="29" spans="1:10">
      <c r="A29" s="244"/>
      <c r="B29" s="244"/>
      <c r="C29" s="248">
        <v>32509</v>
      </c>
      <c r="D29" s="246">
        <v>25.133593515460824</v>
      </c>
      <c r="E29" s="246"/>
      <c r="F29" s="246"/>
      <c r="G29" s="246"/>
      <c r="H29" s="246"/>
      <c r="I29" s="246"/>
      <c r="J29" s="246"/>
    </row>
    <row r="30" spans="1:10">
      <c r="A30" s="244"/>
      <c r="B30" s="244"/>
      <c r="C30" s="248">
        <v>32874</v>
      </c>
      <c r="D30" s="246">
        <v>24.992563507644714</v>
      </c>
      <c r="E30" s="246"/>
      <c r="F30" s="246"/>
      <c r="G30" s="246"/>
      <c r="H30" s="246"/>
      <c r="I30" s="246"/>
      <c r="J30" s="246"/>
    </row>
    <row r="31" spans="1:10">
      <c r="A31" s="244"/>
      <c r="B31" s="244"/>
      <c r="C31" s="248">
        <v>33239</v>
      </c>
      <c r="D31" s="246">
        <v>24.703073709340494</v>
      </c>
      <c r="E31" s="246">
        <v>36.02325352251453</v>
      </c>
      <c r="F31" s="246"/>
      <c r="G31" s="246"/>
      <c r="H31" s="246"/>
      <c r="I31" s="246"/>
      <c r="J31" s="246"/>
    </row>
    <row r="32" spans="1:10">
      <c r="A32" s="244"/>
      <c r="B32" s="244"/>
      <c r="C32" s="248">
        <v>33604</v>
      </c>
      <c r="D32" s="246">
        <v>24.327435773145904</v>
      </c>
      <c r="E32" s="246">
        <v>34.097777180847494</v>
      </c>
      <c r="F32" s="246">
        <v>28.472343205574912</v>
      </c>
      <c r="G32" s="246"/>
      <c r="H32" s="246"/>
      <c r="I32" s="246"/>
      <c r="J32" s="246"/>
    </row>
    <row r="33" spans="1:10">
      <c r="A33" s="244"/>
      <c r="B33" s="244"/>
      <c r="C33" s="248">
        <v>33970</v>
      </c>
      <c r="D33" s="246">
        <v>23.821047406304295</v>
      </c>
      <c r="E33" s="246">
        <v>32.412825514149816</v>
      </c>
      <c r="F33" s="246">
        <v>28.38683206214133</v>
      </c>
      <c r="G33" s="246"/>
      <c r="H33" s="246">
        <v>28.255059182894232</v>
      </c>
      <c r="I33" s="246"/>
      <c r="J33" s="246"/>
    </row>
    <row r="34" spans="1:10">
      <c r="A34" s="244"/>
      <c r="B34" s="244"/>
      <c r="C34" s="248">
        <v>34335</v>
      </c>
      <c r="D34" s="246">
        <v>23.315933383047476</v>
      </c>
      <c r="E34" s="246">
        <v>30.983251367059879</v>
      </c>
      <c r="F34" s="246">
        <v>28.461057904480253</v>
      </c>
      <c r="G34" s="246"/>
      <c r="H34" s="246">
        <v>28.263380824027724</v>
      </c>
      <c r="I34" s="246">
        <v>21.946759237820526</v>
      </c>
      <c r="J34" s="246"/>
    </row>
    <row r="35" spans="1:10">
      <c r="A35" s="244"/>
      <c r="B35" s="244"/>
      <c r="C35" s="248">
        <v>34700</v>
      </c>
      <c r="D35" s="246">
        <v>23.192066034249105</v>
      </c>
      <c r="E35" s="246">
        <v>30.282610190469644</v>
      </c>
      <c r="F35" s="246">
        <v>28.388767407066407</v>
      </c>
      <c r="G35" s="246">
        <v>23.083158454097578</v>
      </c>
      <c r="H35" s="246">
        <v>28.971962616822427</v>
      </c>
      <c r="I35" s="246">
        <v>21.957442499248906</v>
      </c>
      <c r="J35" s="246"/>
    </row>
    <row r="36" spans="1:10">
      <c r="A36" s="244"/>
      <c r="B36" s="244"/>
      <c r="C36" s="248">
        <v>35065</v>
      </c>
      <c r="D36" s="246">
        <v>22.98659781138571</v>
      </c>
      <c r="E36" s="246">
        <v>29.685986996818372</v>
      </c>
      <c r="F36" s="246">
        <v>27.883587295234278</v>
      </c>
      <c r="G36" s="246">
        <v>23.438894830344438</v>
      </c>
      <c r="H36" s="246">
        <v>28.924690895466465</v>
      </c>
      <c r="I36" s="246">
        <v>22.018064757968521</v>
      </c>
      <c r="J36" s="246"/>
    </row>
    <row r="37" spans="1:10">
      <c r="A37" s="244"/>
      <c r="B37" s="244"/>
      <c r="C37" s="248">
        <v>35431</v>
      </c>
      <c r="D37" s="246">
        <v>22.640703210841167</v>
      </c>
      <c r="E37" s="246">
        <v>29.190931780366057</v>
      </c>
      <c r="F37" s="246">
        <v>27.677462011103131</v>
      </c>
      <c r="G37" s="246">
        <v>23.619355387362873</v>
      </c>
      <c r="H37" s="246">
        <v>29.282187618685914</v>
      </c>
      <c r="I37" s="246">
        <v>21.594761979494727</v>
      </c>
      <c r="J37" s="246"/>
    </row>
    <row r="38" spans="1:10">
      <c r="A38" s="244"/>
      <c r="B38" s="244"/>
      <c r="C38" s="248">
        <v>35796</v>
      </c>
      <c r="D38" s="246">
        <v>22.180383718845256</v>
      </c>
      <c r="E38" s="246">
        <v>28.915951151096365</v>
      </c>
      <c r="F38" s="246">
        <v>27.846481635965993</v>
      </c>
      <c r="G38" s="246">
        <v>23.427582227351415</v>
      </c>
      <c r="H38" s="246">
        <v>29.142011834319526</v>
      </c>
      <c r="I38" s="246">
        <v>21.154581482674757</v>
      </c>
      <c r="J38" s="246">
        <v>19.093960705406634</v>
      </c>
    </row>
    <row r="39" spans="1:10">
      <c r="A39" s="244"/>
      <c r="B39" s="244"/>
      <c r="C39" s="248">
        <v>36161</v>
      </c>
      <c r="D39" s="246">
        <v>21.497065147904923</v>
      </c>
      <c r="E39" s="246">
        <v>28.289939034659302</v>
      </c>
      <c r="F39" s="246">
        <v>27.375802711380665</v>
      </c>
      <c r="G39" s="246">
        <v>23.139522266829943</v>
      </c>
      <c r="H39" s="246">
        <v>28.303249097472928</v>
      </c>
      <c r="I39" s="246">
        <v>20.149871203006871</v>
      </c>
      <c r="J39" s="246">
        <v>18.464312832194381</v>
      </c>
    </row>
    <row r="40" spans="1:10">
      <c r="A40" s="244"/>
      <c r="B40" s="244"/>
      <c r="C40" s="248">
        <v>36526</v>
      </c>
      <c r="D40" s="246">
        <v>20.998366105132686</v>
      </c>
      <c r="E40" s="246">
        <v>27.823800131492437</v>
      </c>
      <c r="F40" s="246">
        <v>26.654183975937162</v>
      </c>
      <c r="G40" s="246">
        <v>22.639953465426728</v>
      </c>
      <c r="H40" s="246">
        <v>27.527107380202871</v>
      </c>
      <c r="I40" s="246">
        <v>19.33812821108571</v>
      </c>
      <c r="J40" s="246">
        <v>18.003835555224548</v>
      </c>
    </row>
    <row r="41" spans="1:10">
      <c r="A41" s="244"/>
      <c r="B41" s="244"/>
      <c r="C41" s="248">
        <v>36892</v>
      </c>
      <c r="D41" s="246">
        <v>20.739389920424404</v>
      </c>
      <c r="E41" s="246">
        <v>27.907590759075905</v>
      </c>
      <c r="F41" s="246">
        <v>26.05513318149254</v>
      </c>
      <c r="G41" s="246">
        <v>21.83598113220971</v>
      </c>
      <c r="H41" s="246">
        <v>27.263444520081688</v>
      </c>
      <c r="I41" s="246">
        <v>18.381081683869219</v>
      </c>
      <c r="J41" s="246">
        <v>17.442297218622645</v>
      </c>
    </row>
    <row r="42" spans="1:10">
      <c r="A42" s="244"/>
      <c r="B42" s="244"/>
      <c r="C42" s="248">
        <v>37257</v>
      </c>
      <c r="D42" s="246">
        <v>20.30364706529512</v>
      </c>
      <c r="E42" s="246">
        <v>27.638995430744089</v>
      </c>
      <c r="F42" s="246">
        <v>25.717136181049643</v>
      </c>
      <c r="G42" s="246">
        <v>21.105210615346216</v>
      </c>
      <c r="H42" s="246">
        <v>26.934984520123841</v>
      </c>
      <c r="I42" s="246">
        <v>17.488220196455785</v>
      </c>
      <c r="J42" s="246">
        <v>16.589313796939127</v>
      </c>
    </row>
    <row r="43" spans="1:10">
      <c r="A43" s="244"/>
      <c r="B43" s="244"/>
      <c r="C43" s="248">
        <v>37622</v>
      </c>
      <c r="D43" s="246">
        <v>20.014343244883325</v>
      </c>
      <c r="E43" s="246">
        <v>27.300738132322071</v>
      </c>
      <c r="F43" s="246">
        <v>25.398921763355425</v>
      </c>
      <c r="G43" s="246">
        <v>20.552748965443115</v>
      </c>
      <c r="H43" s="246">
        <v>26.708507670850768</v>
      </c>
      <c r="I43" s="246">
        <v>16.506906713892644</v>
      </c>
      <c r="J43" s="246">
        <v>15.94536984345914</v>
      </c>
    </row>
    <row r="44" spans="1:10">
      <c r="A44" s="244"/>
      <c r="B44" s="244"/>
      <c r="C44" s="248">
        <v>37987</v>
      </c>
      <c r="D44" s="246">
        <v>19.413353917406408</v>
      </c>
      <c r="E44" s="246">
        <v>26.813720530203376</v>
      </c>
      <c r="F44" s="246">
        <v>24.921174399082759</v>
      </c>
      <c r="G44" s="246">
        <v>19.908349976408847</v>
      </c>
      <c r="H44" s="246">
        <v>25.925925925925924</v>
      </c>
      <c r="I44" s="246">
        <v>15.777527820199971</v>
      </c>
      <c r="J44" s="246">
        <v>15.569736164367882</v>
      </c>
    </row>
    <row r="45" spans="1:10">
      <c r="A45" s="244"/>
      <c r="B45" s="244"/>
      <c r="C45" s="248">
        <v>38353</v>
      </c>
      <c r="D45" s="246">
        <v>18.943673558931607</v>
      </c>
      <c r="E45" s="246">
        <v>26.44253534465264</v>
      </c>
      <c r="F45" s="246">
        <v>24.558666598912545</v>
      </c>
      <c r="G45" s="246">
        <v>19.168568310348249</v>
      </c>
      <c r="H45" s="246">
        <v>25.59774964838256</v>
      </c>
      <c r="I45" s="246">
        <v>15.043716095317599</v>
      </c>
      <c r="J45" s="246">
        <v>15.327636934472613</v>
      </c>
    </row>
    <row r="46" spans="1:10">
      <c r="A46" s="244"/>
      <c r="B46" s="244"/>
      <c r="C46" s="248">
        <v>38718</v>
      </c>
      <c r="D46" s="246">
        <v>18.418054576032116</v>
      </c>
      <c r="E46" s="246">
        <v>25.934743972368462</v>
      </c>
      <c r="F46" s="246">
        <v>24.263474601116034</v>
      </c>
      <c r="G46" s="246">
        <v>18.275919672581047</v>
      </c>
      <c r="H46" s="246">
        <v>25.00864752680733</v>
      </c>
      <c r="I46" s="246">
        <v>14.743211176354501</v>
      </c>
      <c r="J46" s="246">
        <v>15.095124521604083</v>
      </c>
    </row>
    <row r="47" spans="1:10">
      <c r="A47" s="244"/>
      <c r="B47" s="244"/>
      <c r="C47" s="248">
        <v>39083</v>
      </c>
      <c r="D47" s="246">
        <v>17.972842938094729</v>
      </c>
      <c r="E47" s="246">
        <v>25.770925110132158</v>
      </c>
      <c r="F47" s="246">
        <v>24.010982825875221</v>
      </c>
      <c r="G47" s="246">
        <v>17.403891625047578</v>
      </c>
      <c r="H47" s="246">
        <v>24.807241032517599</v>
      </c>
      <c r="I47" s="246">
        <v>14.257982269798417</v>
      </c>
      <c r="J47" s="246">
        <v>14.812025240881411</v>
      </c>
    </row>
    <row r="48" spans="1:10">
      <c r="A48" s="244"/>
      <c r="B48" s="244"/>
      <c r="C48" s="248">
        <v>39448</v>
      </c>
      <c r="D48" s="246">
        <v>17.652692062140883</v>
      </c>
      <c r="E48" s="246">
        <v>26.016734773302197</v>
      </c>
      <c r="F48" s="246">
        <v>23.716330069110359</v>
      </c>
      <c r="G48" s="246">
        <v>17.338803133546566</v>
      </c>
      <c r="H48" s="246">
        <v>24.424720578566735</v>
      </c>
      <c r="I48" s="246">
        <v>13.846855492647867</v>
      </c>
      <c r="J48" s="246">
        <v>14.635397239835882</v>
      </c>
    </row>
    <row r="49" spans="1:10">
      <c r="A49" s="244"/>
      <c r="B49" s="244"/>
      <c r="C49" s="248">
        <v>39814</v>
      </c>
      <c r="D49" s="246">
        <v>17.252759143042631</v>
      </c>
      <c r="E49" s="246">
        <v>25.577982848012521</v>
      </c>
      <c r="F49" s="246">
        <v>23.066047363730956</v>
      </c>
      <c r="G49" s="246">
        <v>16.621342599587049</v>
      </c>
      <c r="H49" s="246">
        <v>22.98031228784793</v>
      </c>
      <c r="I49" s="246">
        <v>13.472109630670634</v>
      </c>
      <c r="J49" s="246">
        <v>13.975056282748591</v>
      </c>
    </row>
    <row r="50" spans="1:10">
      <c r="A50" s="244"/>
      <c r="B50" s="244"/>
      <c r="C50" s="248">
        <v>40179</v>
      </c>
      <c r="D50" s="246">
        <v>16.588216198669048</v>
      </c>
      <c r="E50" s="246">
        <v>25.145225507473402</v>
      </c>
      <c r="F50" s="246">
        <v>22.404434576464869</v>
      </c>
      <c r="G50" s="246">
        <v>16.545553285577594</v>
      </c>
      <c r="H50" s="246">
        <v>22.304085733422639</v>
      </c>
      <c r="I50" s="246">
        <v>13.356578488294884</v>
      </c>
      <c r="J50" s="246">
        <v>13.861426297163831</v>
      </c>
    </row>
    <row r="51" spans="1:10">
      <c r="A51" s="244"/>
      <c r="B51" s="244"/>
      <c r="C51" s="248">
        <v>40544</v>
      </c>
      <c r="D51" s="246">
        <v>16.281186422529178</v>
      </c>
      <c r="E51" s="246">
        <v>25.169850019228303</v>
      </c>
      <c r="F51" s="246">
        <v>22.166582624802167</v>
      </c>
      <c r="G51" s="246">
        <v>16.503671573254078</v>
      </c>
      <c r="H51" s="246">
        <v>22.10595160235448</v>
      </c>
      <c r="I51" s="246">
        <v>13.284727790095745</v>
      </c>
      <c r="J51" s="246">
        <v>13.963806421312441</v>
      </c>
    </row>
    <row r="52" spans="1:10">
      <c r="A52" s="244"/>
      <c r="B52" s="244"/>
      <c r="C52" s="248">
        <v>40909</v>
      </c>
      <c r="D52" s="246">
        <v>16.14313903258493</v>
      </c>
      <c r="E52" s="246">
        <v>25.309482349216399</v>
      </c>
      <c r="F52" s="246">
        <v>21.866477173211369</v>
      </c>
      <c r="G52" s="246">
        <v>16.194966343924342</v>
      </c>
      <c r="H52" s="246">
        <v>21.588330632090763</v>
      </c>
      <c r="I52" s="246">
        <v>13.259439810106633</v>
      </c>
      <c r="J52" s="246">
        <v>14.002409142991452</v>
      </c>
    </row>
    <row r="53" spans="1:10">
      <c r="A53" s="244"/>
      <c r="B53" s="244"/>
      <c r="C53" s="248">
        <v>41275</v>
      </c>
      <c r="D53" s="246">
        <v>16.048262239068922</v>
      </c>
      <c r="E53" s="246">
        <v>25.264550264550266</v>
      </c>
      <c r="F53" s="246">
        <v>21.727752705044136</v>
      </c>
      <c r="G53" s="246">
        <v>15.959052193217927</v>
      </c>
      <c r="H53" s="246">
        <v>21.015424164524422</v>
      </c>
      <c r="I53" s="246">
        <v>13.055132828513324</v>
      </c>
      <c r="J53" s="246">
        <v>13.829080084390624</v>
      </c>
    </row>
    <row r="54" spans="1:10">
      <c r="A54" s="244"/>
      <c r="B54" s="244"/>
      <c r="C54" s="248">
        <v>41640</v>
      </c>
      <c r="D54" s="246">
        <v>15.930758988015977</v>
      </c>
      <c r="E54" s="246">
        <v>25.271696576779728</v>
      </c>
      <c r="F54" s="246">
        <v>21.377310137751472</v>
      </c>
      <c r="G54" s="246">
        <v>15.716331656483224</v>
      </c>
      <c r="H54" s="246">
        <v>20.635930047694753</v>
      </c>
      <c r="I54" s="246">
        <v>12.687082125555591</v>
      </c>
      <c r="J54" s="246">
        <v>13.728389016535465</v>
      </c>
    </row>
    <row r="55" spans="1:10">
      <c r="A55" s="244"/>
      <c r="B55" s="244"/>
      <c r="C55" s="248">
        <v>42005</v>
      </c>
      <c r="D55" s="246">
        <v>15.766508806470494</v>
      </c>
      <c r="E55" s="246">
        <v>25.196163905841324</v>
      </c>
      <c r="F55" s="246">
        <v>21.079515133033468</v>
      </c>
      <c r="G55" s="246">
        <v>15.580337204108979</v>
      </c>
      <c r="H55" s="246">
        <v>19.672131147540984</v>
      </c>
      <c r="I55" s="246">
        <v>12.590718451850314</v>
      </c>
      <c r="J55" s="246">
        <v>13.503555506429388</v>
      </c>
    </row>
    <row r="56" spans="1:10">
      <c r="A56" s="244"/>
      <c r="B56" s="244"/>
      <c r="C56" s="248">
        <v>42370</v>
      </c>
      <c r="D56" s="246">
        <v>15.475122671872526</v>
      </c>
      <c r="E56" s="246">
        <v>24.997687683058427</v>
      </c>
      <c r="F56" s="246">
        <v>20.964932972641996</v>
      </c>
      <c r="G56" s="246">
        <v>15.612238657906</v>
      </c>
      <c r="H56" s="246">
        <v>19.394128669581512</v>
      </c>
      <c r="I56" s="246">
        <v>12.295328915800592</v>
      </c>
      <c r="J56" s="246">
        <v>13.182383541993881</v>
      </c>
    </row>
    <row r="57" spans="1:10">
      <c r="A57" s="244"/>
      <c r="B57" s="244"/>
      <c r="C57" s="244"/>
      <c r="D57" s="244"/>
      <c r="E57" s="244"/>
      <c r="F57" s="244"/>
      <c r="G57" s="244"/>
      <c r="H57" s="244"/>
      <c r="I57" s="244"/>
      <c r="J57" s="244"/>
    </row>
    <row r="58" spans="1:10">
      <c r="A58" s="244"/>
      <c r="B58" s="244"/>
      <c r="C58" s="244"/>
      <c r="D58" s="244"/>
      <c r="E58" s="244"/>
      <c r="F58" s="244"/>
      <c r="G58" s="244"/>
      <c r="H58" s="244"/>
      <c r="I58" s="244"/>
      <c r="J58" s="244"/>
    </row>
    <row r="59" spans="1:10">
      <c r="A59" s="244"/>
      <c r="B59" s="244"/>
      <c r="C59" s="244"/>
      <c r="D59" s="244"/>
      <c r="E59" s="244"/>
      <c r="F59" s="244"/>
      <c r="G59" s="244"/>
      <c r="H59" s="244"/>
      <c r="I59" s="244"/>
      <c r="J59" s="244"/>
    </row>
    <row r="60" spans="1:10">
      <c r="A60" s="244"/>
      <c r="B60" s="244" t="s">
        <v>359</v>
      </c>
      <c r="C60" s="245"/>
      <c r="D60" s="245" t="s">
        <v>53</v>
      </c>
      <c r="E60" s="245" t="s">
        <v>105</v>
      </c>
      <c r="F60" s="245" t="s">
        <v>107</v>
      </c>
      <c r="G60" s="245" t="s">
        <v>114</v>
      </c>
      <c r="H60" s="245" t="s">
        <v>115</v>
      </c>
      <c r="I60" s="245" t="s">
        <v>283</v>
      </c>
      <c r="J60" s="245" t="s">
        <v>116</v>
      </c>
    </row>
    <row r="61" spans="1:10">
      <c r="A61" s="244"/>
      <c r="B61" s="244"/>
      <c r="C61" s="248">
        <v>25569</v>
      </c>
      <c r="D61" s="246">
        <v>30.040322580645164</v>
      </c>
      <c r="E61" s="246"/>
      <c r="F61" s="246">
        <v>31.305850321139349</v>
      </c>
      <c r="G61" s="246"/>
      <c r="H61" s="246"/>
      <c r="I61" s="246"/>
      <c r="J61" s="246"/>
    </row>
    <row r="62" spans="1:10">
      <c r="A62" s="244"/>
      <c r="B62" s="244"/>
      <c r="C62" s="248">
        <v>25934</v>
      </c>
      <c r="D62" s="246">
        <v>30.306261477400625</v>
      </c>
      <c r="E62" s="246"/>
      <c r="F62" s="246">
        <v>32.069745368471622</v>
      </c>
      <c r="G62" s="246"/>
      <c r="H62" s="246"/>
      <c r="I62" s="246"/>
      <c r="J62" s="246"/>
    </row>
    <row r="63" spans="1:10">
      <c r="A63" s="244"/>
      <c r="B63" s="244"/>
      <c r="C63" s="248">
        <v>26299</v>
      </c>
      <c r="D63" s="246">
        <v>30.541115311909262</v>
      </c>
      <c r="E63" s="246"/>
      <c r="F63" s="246">
        <v>32.111327778762629</v>
      </c>
      <c r="G63" s="246"/>
      <c r="H63" s="246"/>
      <c r="I63" s="246"/>
      <c r="J63" s="246"/>
    </row>
    <row r="64" spans="1:10">
      <c r="A64" s="244"/>
      <c r="B64" s="244"/>
      <c r="C64" s="248">
        <v>26665</v>
      </c>
      <c r="D64" s="246">
        <v>30.772822787765584</v>
      </c>
      <c r="E64" s="246"/>
      <c r="F64" s="246">
        <v>32.394514644400459</v>
      </c>
      <c r="G64" s="246"/>
      <c r="H64" s="246"/>
      <c r="I64" s="246"/>
      <c r="J64" s="246"/>
    </row>
    <row r="65" spans="1:10">
      <c r="A65" s="243"/>
      <c r="B65" s="243"/>
      <c r="C65" s="248">
        <v>27030</v>
      </c>
      <c r="D65" s="246">
        <v>30.917314159805169</v>
      </c>
      <c r="E65" s="246"/>
      <c r="F65" s="246">
        <v>33.038677227264841</v>
      </c>
      <c r="G65" s="246"/>
      <c r="H65" s="246"/>
      <c r="I65" s="246"/>
      <c r="J65" s="246"/>
    </row>
    <row r="66" spans="1:10">
      <c r="A66" s="243"/>
      <c r="B66" s="243"/>
      <c r="C66" s="248">
        <v>27395</v>
      </c>
      <c r="D66" s="246">
        <v>30.69312761321477</v>
      </c>
      <c r="E66" s="246"/>
      <c r="F66" s="246">
        <v>33.516900763447275</v>
      </c>
      <c r="G66" s="246"/>
      <c r="H66" s="246"/>
      <c r="I66" s="246"/>
      <c r="J66" s="246">
        <v>28.447395301327887</v>
      </c>
    </row>
    <row r="67" spans="1:10">
      <c r="A67" s="243"/>
      <c r="B67" s="243"/>
      <c r="C67" s="248">
        <v>27760</v>
      </c>
      <c r="D67" s="246">
        <v>30.494747344327717</v>
      </c>
      <c r="E67" s="246"/>
      <c r="F67" s="246">
        <v>33.470871685373801</v>
      </c>
      <c r="G67" s="246"/>
      <c r="H67" s="246"/>
      <c r="I67" s="246"/>
      <c r="J67" s="246">
        <v>28.639449034251136</v>
      </c>
    </row>
    <row r="68" spans="1:10">
      <c r="A68" s="243"/>
      <c r="B68" s="243"/>
      <c r="C68" s="248">
        <v>28126</v>
      </c>
      <c r="D68" s="246">
        <v>30.341605839416058</v>
      </c>
      <c r="E68" s="246"/>
      <c r="F68" s="246">
        <v>33.924955744021105</v>
      </c>
      <c r="G68" s="246"/>
      <c r="H68" s="246"/>
      <c r="I68" s="246"/>
      <c r="J68" s="246">
        <v>28.553325430241589</v>
      </c>
    </row>
    <row r="69" spans="1:10">
      <c r="A69" s="243"/>
      <c r="B69" s="243"/>
      <c r="C69" s="248">
        <v>28491</v>
      </c>
      <c r="D69" s="246">
        <v>30.008162313432834</v>
      </c>
      <c r="E69" s="246"/>
      <c r="F69" s="246">
        <v>34.007654772091314</v>
      </c>
      <c r="G69" s="246"/>
      <c r="H69" s="246"/>
      <c r="I69" s="246"/>
      <c r="J69" s="246">
        <v>28.272623790552075</v>
      </c>
    </row>
    <row r="70" spans="1:10">
      <c r="A70" s="243"/>
      <c r="B70" s="243"/>
      <c r="C70" s="248">
        <v>28856</v>
      </c>
      <c r="D70" s="246">
        <v>29.478524036782677</v>
      </c>
      <c r="E70" s="246"/>
      <c r="F70" s="246">
        <v>34.201129166308426</v>
      </c>
      <c r="G70" s="246"/>
      <c r="H70" s="246"/>
      <c r="I70" s="246"/>
      <c r="J70" s="246">
        <v>28.038877645353921</v>
      </c>
    </row>
    <row r="71" spans="1:10">
      <c r="A71" s="243"/>
      <c r="B71" s="243"/>
      <c r="C71" s="248">
        <v>29221</v>
      </c>
      <c r="D71" s="246">
        <v>29.111421260758313</v>
      </c>
      <c r="E71" s="246"/>
      <c r="F71" s="246">
        <v>34.18479796552699</v>
      </c>
      <c r="G71" s="246"/>
      <c r="H71" s="246"/>
      <c r="I71" s="246"/>
      <c r="J71" s="246">
        <v>27.247711012157904</v>
      </c>
    </row>
    <row r="72" spans="1:10">
      <c r="A72" s="243"/>
      <c r="B72" s="243"/>
      <c r="C72" s="248">
        <v>29587</v>
      </c>
      <c r="D72" s="246">
        <v>28.433041742499853</v>
      </c>
      <c r="E72" s="246"/>
      <c r="F72" s="246">
        <v>33.615673272891385</v>
      </c>
      <c r="G72" s="246"/>
      <c r="H72" s="246"/>
      <c r="I72" s="246"/>
      <c r="J72" s="246">
        <v>27.033362272107158</v>
      </c>
    </row>
    <row r="73" spans="1:10">
      <c r="A73" s="243"/>
      <c r="B73" s="243"/>
      <c r="C73" s="248">
        <v>29952</v>
      </c>
      <c r="D73" s="246">
        <v>28.100683800990332</v>
      </c>
      <c r="E73" s="246"/>
      <c r="F73" s="246">
        <v>32.983113381580814</v>
      </c>
      <c r="G73" s="246"/>
      <c r="H73" s="246"/>
      <c r="I73" s="246"/>
      <c r="J73" s="246">
        <v>25.883843181962124</v>
      </c>
    </row>
    <row r="74" spans="1:10">
      <c r="A74" s="243"/>
      <c r="B74" s="243"/>
      <c r="C74" s="248">
        <v>30317</v>
      </c>
      <c r="D74" s="246">
        <v>27.809105478720248</v>
      </c>
      <c r="E74" s="246"/>
      <c r="F74" s="246">
        <v>32.093992176753297</v>
      </c>
      <c r="G74" s="246"/>
      <c r="H74" s="246"/>
      <c r="I74" s="246"/>
      <c r="J74" s="246">
        <v>24.990888869340104</v>
      </c>
    </row>
    <row r="75" spans="1:10">
      <c r="A75" s="243"/>
      <c r="B75" s="243"/>
      <c r="C75" s="248">
        <v>30682</v>
      </c>
      <c r="D75" s="246">
        <v>27.346668273285939</v>
      </c>
      <c r="E75" s="246"/>
      <c r="F75" s="246">
        <v>31.026350866400087</v>
      </c>
      <c r="G75" s="246"/>
      <c r="H75" s="246"/>
      <c r="I75" s="246"/>
      <c r="J75" s="246">
        <v>24.8345241224402</v>
      </c>
    </row>
    <row r="76" spans="1:10">
      <c r="A76" s="243"/>
      <c r="B76" s="243"/>
      <c r="C76" s="248">
        <v>31048</v>
      </c>
      <c r="D76" s="246">
        <v>26.930584360131753</v>
      </c>
      <c r="E76" s="246"/>
      <c r="F76" s="246">
        <v>30.286027793960439</v>
      </c>
      <c r="G76" s="246"/>
      <c r="H76" s="246"/>
      <c r="I76" s="246"/>
      <c r="J76" s="246">
        <v>24.036124871483317</v>
      </c>
    </row>
    <row r="77" spans="1:10">
      <c r="A77" s="243"/>
      <c r="B77" s="243"/>
      <c r="C77" s="248">
        <v>31413</v>
      </c>
      <c r="D77" s="246">
        <v>26.410146960180498</v>
      </c>
      <c r="E77" s="246"/>
      <c r="F77" s="246">
        <v>29.975861312266833</v>
      </c>
      <c r="G77" s="246"/>
      <c r="H77" s="246"/>
      <c r="I77" s="246"/>
      <c r="J77" s="246">
        <v>23.191609389930807</v>
      </c>
    </row>
    <row r="78" spans="1:10">
      <c r="A78" s="243"/>
      <c r="B78" s="243"/>
      <c r="C78" s="248">
        <v>31778</v>
      </c>
      <c r="D78" s="246">
        <v>25.661247270080079</v>
      </c>
      <c r="E78" s="246"/>
      <c r="F78" s="246">
        <v>29.668663664594519</v>
      </c>
      <c r="G78" s="246"/>
      <c r="H78" s="246"/>
      <c r="I78" s="246"/>
      <c r="J78" s="246">
        <v>22.563825961884216</v>
      </c>
    </row>
    <row r="79" spans="1:10">
      <c r="A79" s="243"/>
      <c r="B79" s="243"/>
      <c r="C79" s="248">
        <v>32143</v>
      </c>
      <c r="D79" s="246">
        <v>25.030004800768126</v>
      </c>
      <c r="E79" s="246"/>
      <c r="F79" s="246">
        <v>29.825090976170117</v>
      </c>
      <c r="G79" s="246"/>
      <c r="H79" s="246"/>
      <c r="I79" s="246"/>
      <c r="J79" s="246">
        <v>22.316396522346977</v>
      </c>
    </row>
    <row r="80" spans="1:10">
      <c r="A80" s="243"/>
      <c r="B80" s="243"/>
      <c r="C80" s="248">
        <v>32509</v>
      </c>
      <c r="D80" s="246">
        <v>24.67869355028888</v>
      </c>
      <c r="E80" s="246"/>
      <c r="F80" s="246">
        <v>29.991160429858848</v>
      </c>
      <c r="G80" s="246"/>
      <c r="H80" s="246"/>
      <c r="I80" s="246"/>
      <c r="J80" s="246">
        <v>21.870817853816256</v>
      </c>
    </row>
    <row r="81" spans="1:10">
      <c r="A81" s="243"/>
      <c r="B81" s="243"/>
      <c r="C81" s="248">
        <v>32874</v>
      </c>
      <c r="D81" s="246">
        <v>24.534252175436546</v>
      </c>
      <c r="E81" s="246"/>
      <c r="F81" s="246">
        <v>29.814058510609222</v>
      </c>
      <c r="G81" s="246"/>
      <c r="H81" s="246"/>
      <c r="I81" s="246"/>
      <c r="J81" s="246">
        <v>21.45078492768441</v>
      </c>
    </row>
    <row r="82" spans="1:10">
      <c r="A82" s="243"/>
      <c r="B82" s="243"/>
      <c r="C82" s="248">
        <v>33239</v>
      </c>
      <c r="D82" s="246">
        <v>24.260008205849598</v>
      </c>
      <c r="E82" s="246">
        <v>35.726384364820845</v>
      </c>
      <c r="F82" s="246">
        <v>29.050342206953474</v>
      </c>
      <c r="G82" s="246"/>
      <c r="H82" s="246"/>
      <c r="I82" s="246"/>
      <c r="J82" s="246">
        <v>21.136329050631534</v>
      </c>
    </row>
    <row r="83" spans="1:10">
      <c r="A83" s="243"/>
      <c r="B83" s="243"/>
      <c r="C83" s="248">
        <v>33604</v>
      </c>
      <c r="D83" s="246">
        <v>23.881751130145133</v>
      </c>
      <c r="E83" s="246">
        <v>33.790303796625956</v>
      </c>
      <c r="F83" s="246">
        <v>28.280960183427702</v>
      </c>
      <c r="G83" s="246"/>
      <c r="H83" s="246"/>
      <c r="I83" s="246"/>
      <c r="J83" s="246">
        <v>20.872434097687272</v>
      </c>
    </row>
    <row r="84" spans="1:10">
      <c r="A84" s="243"/>
      <c r="B84" s="243"/>
      <c r="C84" s="248">
        <v>33970</v>
      </c>
      <c r="D84" s="246">
        <v>23.360107095046853</v>
      </c>
      <c r="E84" s="246">
        <v>32.092156530577668</v>
      </c>
      <c r="F84" s="246">
        <v>28.195079468756802</v>
      </c>
      <c r="G84" s="246"/>
      <c r="H84" s="246">
        <v>27.560521415270017</v>
      </c>
      <c r="I84" s="246"/>
      <c r="J84" s="246">
        <v>20.346667522107804</v>
      </c>
    </row>
    <row r="85" spans="1:10">
      <c r="A85" s="243"/>
      <c r="B85" s="243"/>
      <c r="C85" s="248">
        <v>34335</v>
      </c>
      <c r="D85" s="246">
        <v>22.847399829497018</v>
      </c>
      <c r="E85" s="246">
        <v>30.653283429738003</v>
      </c>
      <c r="F85" s="246">
        <v>28.261178867572323</v>
      </c>
      <c r="G85" s="246"/>
      <c r="H85" s="246">
        <v>27.573253193087904</v>
      </c>
      <c r="I85" s="246">
        <v>21.699782265858296</v>
      </c>
      <c r="J85" s="246">
        <v>20.034619756201838</v>
      </c>
    </row>
    <row r="86" spans="1:10">
      <c r="A86" s="243"/>
      <c r="B86" s="243"/>
      <c r="C86" s="248">
        <v>34700</v>
      </c>
      <c r="D86" s="246">
        <v>22.735507246376812</v>
      </c>
      <c r="E86" s="246">
        <v>29.941870347078218</v>
      </c>
      <c r="F86" s="246">
        <v>28.188763120453906</v>
      </c>
      <c r="G86" s="246">
        <v>22.992867716323513</v>
      </c>
      <c r="H86" s="246">
        <v>28.274352426121851</v>
      </c>
      <c r="I86" s="246">
        <v>21.696704511707871</v>
      </c>
      <c r="J86" s="246">
        <v>19.771870862613302</v>
      </c>
    </row>
    <row r="87" spans="1:10">
      <c r="A87" s="243"/>
      <c r="B87" s="243"/>
      <c r="C87" s="248">
        <v>35065</v>
      </c>
      <c r="D87" s="246">
        <v>22.540390643838919</v>
      </c>
      <c r="E87" s="246">
        <v>29.338984209446988</v>
      </c>
      <c r="F87" s="246">
        <v>27.681941771821371</v>
      </c>
      <c r="G87" s="246">
        <v>23.339053905390539</v>
      </c>
      <c r="H87" s="246">
        <v>28.247347237467984</v>
      </c>
      <c r="I87" s="246">
        <v>21.759193837217012</v>
      </c>
      <c r="J87" s="246">
        <v>19.323107036570995</v>
      </c>
    </row>
    <row r="88" spans="1:10">
      <c r="A88" s="243"/>
      <c r="B88" s="243"/>
      <c r="C88" s="248">
        <v>35431</v>
      </c>
      <c r="D88" s="246">
        <v>22.201604214054832</v>
      </c>
      <c r="E88" s="246">
        <v>28.82620751035498</v>
      </c>
      <c r="F88" s="246">
        <v>27.481974486966166</v>
      </c>
      <c r="G88" s="246">
        <v>23.499450038074286</v>
      </c>
      <c r="H88" s="246">
        <v>28.62978091347939</v>
      </c>
      <c r="I88" s="246">
        <v>21.337211524324633</v>
      </c>
      <c r="J88" s="246">
        <v>19.017519216512543</v>
      </c>
    </row>
    <row r="89" spans="1:10">
      <c r="A89" s="243"/>
      <c r="B89" s="243"/>
      <c r="C89" s="248">
        <v>35796</v>
      </c>
      <c r="D89" s="246">
        <v>21.751362757165467</v>
      </c>
      <c r="E89" s="246">
        <v>28.529481251476597</v>
      </c>
      <c r="F89" s="246">
        <v>27.648869487351689</v>
      </c>
      <c r="G89" s="246">
        <v>23.282448913658023</v>
      </c>
      <c r="H89" s="246">
        <v>28.550724637681157</v>
      </c>
      <c r="I89" s="246">
        <v>20.89911357394471</v>
      </c>
      <c r="J89" s="246">
        <v>18.775921768578062</v>
      </c>
    </row>
    <row r="90" spans="1:10">
      <c r="A90" s="243"/>
      <c r="B90" s="243"/>
      <c r="C90" s="248">
        <v>36161</v>
      </c>
      <c r="D90" s="246">
        <v>21.068519678760609</v>
      </c>
      <c r="E90" s="246">
        <v>27.895313693579993</v>
      </c>
      <c r="F90" s="246">
        <v>27.172379450576813</v>
      </c>
      <c r="G90" s="246">
        <v>22.977465829331365</v>
      </c>
      <c r="H90" s="246">
        <v>27.742392073602261</v>
      </c>
      <c r="I90" s="246">
        <v>19.904069468810793</v>
      </c>
      <c r="J90" s="246">
        <v>18.157042457276724</v>
      </c>
    </row>
    <row r="91" spans="1:10">
      <c r="A91" s="243"/>
      <c r="B91" s="243"/>
      <c r="C91" s="248">
        <v>36526</v>
      </c>
      <c r="D91" s="246">
        <v>20.59229791701199</v>
      </c>
      <c r="E91" s="246">
        <v>27.427978871641983</v>
      </c>
      <c r="F91" s="246">
        <v>26.450735660577696</v>
      </c>
      <c r="G91" s="246">
        <v>22.447400312458939</v>
      </c>
      <c r="H91" s="246">
        <v>26.970527758738861</v>
      </c>
      <c r="I91" s="246">
        <v>19.096765389113109</v>
      </c>
      <c r="J91" s="246">
        <v>17.706301901648949</v>
      </c>
    </row>
    <row r="92" spans="1:10">
      <c r="A92" s="243"/>
      <c r="B92" s="243"/>
      <c r="C92" s="248">
        <v>36892</v>
      </c>
      <c r="D92" s="246">
        <v>20.349183972238791</v>
      </c>
      <c r="E92" s="246">
        <v>27.512607776150965</v>
      </c>
      <c r="F92" s="246">
        <v>25.848662296055846</v>
      </c>
      <c r="G92" s="246">
        <v>21.645180400011284</v>
      </c>
      <c r="H92" s="246">
        <v>26.717811874583052</v>
      </c>
      <c r="I92" s="246">
        <v>18.136570333388065</v>
      </c>
      <c r="J92" s="246">
        <v>17.153015052174716</v>
      </c>
    </row>
    <row r="93" spans="1:10">
      <c r="A93" s="243"/>
      <c r="B93" s="243"/>
      <c r="C93" s="248">
        <v>37257</v>
      </c>
      <c r="D93" s="246">
        <v>19.919050188882892</v>
      </c>
      <c r="E93" s="246">
        <v>27.242841645024491</v>
      </c>
      <c r="F93" s="246">
        <v>25.504736214465368</v>
      </c>
      <c r="G93" s="246">
        <v>20.912819174148694</v>
      </c>
      <c r="H93" s="246">
        <v>26.372515998652744</v>
      </c>
      <c r="I93" s="246">
        <v>17.249603486203263</v>
      </c>
      <c r="J93" s="246">
        <v>16.306140722936991</v>
      </c>
    </row>
    <row r="94" spans="1:10">
      <c r="A94" s="243"/>
      <c r="B94" s="243"/>
      <c r="C94" s="248">
        <v>37622</v>
      </c>
      <c r="D94" s="246">
        <v>19.637347767253043</v>
      </c>
      <c r="E94" s="246">
        <v>26.904467950215221</v>
      </c>
      <c r="F94" s="246">
        <v>25.188277668631297</v>
      </c>
      <c r="G94" s="246">
        <v>20.350144341417341</v>
      </c>
      <c r="H94" s="246">
        <v>26.152270399453737</v>
      </c>
      <c r="I94" s="246">
        <v>16.273051927790736</v>
      </c>
      <c r="J94" s="246">
        <v>15.659455158564771</v>
      </c>
    </row>
    <row r="95" spans="1:10">
      <c r="A95" s="243"/>
      <c r="B95" s="243"/>
      <c r="C95" s="248">
        <v>37987</v>
      </c>
      <c r="D95" s="246">
        <v>19.044785807009955</v>
      </c>
      <c r="E95" s="246">
        <v>26.422494017548527</v>
      </c>
      <c r="F95" s="246">
        <v>24.716226369118932</v>
      </c>
      <c r="G95" s="246">
        <v>19.704074256507358</v>
      </c>
      <c r="H95" s="246">
        <v>25.371073524335518</v>
      </c>
      <c r="I95" s="246">
        <v>15.538962741025014</v>
      </c>
      <c r="J95" s="246">
        <v>15.283707865168539</v>
      </c>
    </row>
    <row r="96" spans="1:10">
      <c r="A96" s="243"/>
      <c r="B96" s="243"/>
      <c r="C96" s="248">
        <v>38353</v>
      </c>
      <c r="D96" s="246">
        <v>18.572888100231218</v>
      </c>
      <c r="E96" s="246">
        <v>26.051316227924026</v>
      </c>
      <c r="F96" s="246">
        <v>24.365884031520519</v>
      </c>
      <c r="G96" s="246">
        <v>18.959415614285803</v>
      </c>
      <c r="H96" s="246">
        <v>25.034387895460796</v>
      </c>
      <c r="I96" s="246">
        <v>14.801788713671582</v>
      </c>
      <c r="J96" s="246">
        <v>15.047155011719543</v>
      </c>
    </row>
    <row r="97" spans="1:10">
      <c r="A97" s="243"/>
      <c r="B97" s="243"/>
      <c r="C97" s="248">
        <v>38718</v>
      </c>
      <c r="D97" s="246">
        <v>18.056589724497393</v>
      </c>
      <c r="E97" s="246">
        <v>25.54329876477971</v>
      </c>
      <c r="F97" s="246">
        <v>24.065093539929428</v>
      </c>
      <c r="G97" s="246">
        <v>18.053820222070296</v>
      </c>
      <c r="H97" s="246">
        <v>24.442190669371197</v>
      </c>
      <c r="I97" s="246">
        <v>14.482027088687049</v>
      </c>
      <c r="J97" s="246">
        <v>14.814109193838116</v>
      </c>
    </row>
    <row r="98" spans="1:10">
      <c r="A98" s="243"/>
      <c r="B98" s="243"/>
      <c r="C98" s="248">
        <v>39083</v>
      </c>
      <c r="D98" s="246">
        <v>17.618698249659364</v>
      </c>
      <c r="E98" s="246">
        <v>25.375501748025382</v>
      </c>
      <c r="F98" s="246">
        <v>23.806150128350083</v>
      </c>
      <c r="G98" s="246">
        <v>17.189956481122831</v>
      </c>
      <c r="H98" s="246">
        <v>24.230517354289457</v>
      </c>
      <c r="I98" s="246">
        <v>13.994370804932618</v>
      </c>
      <c r="J98" s="246">
        <v>14.540896835916719</v>
      </c>
    </row>
    <row r="99" spans="1:10">
      <c r="A99" s="243"/>
      <c r="B99" s="243"/>
      <c r="C99" s="248">
        <v>39448</v>
      </c>
      <c r="D99" s="246">
        <v>17.305585980284775</v>
      </c>
      <c r="E99" s="246">
        <v>25.620389000670691</v>
      </c>
      <c r="F99" s="246">
        <v>23.516022645274081</v>
      </c>
      <c r="G99" s="246">
        <v>17.110966251529604</v>
      </c>
      <c r="H99" s="246">
        <v>23.875321336760926</v>
      </c>
      <c r="I99" s="246">
        <v>13.585280645926497</v>
      </c>
      <c r="J99" s="246">
        <v>14.371131377504303</v>
      </c>
    </row>
    <row r="100" spans="1:10">
      <c r="A100" s="243"/>
      <c r="B100" s="243"/>
      <c r="C100" s="248">
        <v>39814</v>
      </c>
      <c r="D100" s="246">
        <v>16.934841484785725</v>
      </c>
      <c r="E100" s="246">
        <v>25.196749221033699</v>
      </c>
      <c r="F100" s="246">
        <v>22.870780804201672</v>
      </c>
      <c r="G100" s="246">
        <v>16.412130705303923</v>
      </c>
      <c r="H100" s="246">
        <v>22.446949602122015</v>
      </c>
      <c r="I100" s="246">
        <v>13.20742799305885</v>
      </c>
      <c r="J100" s="246">
        <v>13.71922001212619</v>
      </c>
    </row>
    <row r="101" spans="1:10">
      <c r="A101" s="243"/>
      <c r="B101" s="243"/>
      <c r="C101" s="248">
        <v>40179</v>
      </c>
      <c r="D101" s="246">
        <v>16.2842574888464</v>
      </c>
      <c r="E101" s="246">
        <v>24.770937148368429</v>
      </c>
      <c r="F101" s="246">
        <v>22.206987684863659</v>
      </c>
      <c r="G101" s="246">
        <v>16.340708105864699</v>
      </c>
      <c r="H101" s="246">
        <v>21.800327332242226</v>
      </c>
      <c r="I101" s="246">
        <v>13.087953355102218</v>
      </c>
      <c r="J101" s="246">
        <v>13.610250998118262</v>
      </c>
    </row>
    <row r="102" spans="1:10">
      <c r="A102" s="243"/>
      <c r="B102" s="243"/>
      <c r="C102" s="248">
        <v>40544</v>
      </c>
      <c r="D102" s="246">
        <v>15.97751274102874</v>
      </c>
      <c r="E102" s="246">
        <v>24.80184419111378</v>
      </c>
      <c r="F102" s="246">
        <v>21.968283812869547</v>
      </c>
      <c r="G102" s="246">
        <v>16.29856350523233</v>
      </c>
      <c r="H102" s="246">
        <v>21.597444089456868</v>
      </c>
      <c r="I102" s="246">
        <v>13.023640630926764</v>
      </c>
      <c r="J102" s="246">
        <v>13.713579132278038</v>
      </c>
    </row>
    <row r="103" spans="1:10">
      <c r="A103" s="243"/>
      <c r="B103" s="243"/>
      <c r="C103" s="248">
        <v>40909</v>
      </c>
      <c r="D103" s="246">
        <v>15.844019890081132</v>
      </c>
      <c r="E103" s="246">
        <v>24.940721327842255</v>
      </c>
      <c r="F103" s="246">
        <v>21.665038747775039</v>
      </c>
      <c r="G103" s="246">
        <v>15.988041397297525</v>
      </c>
      <c r="H103" s="246">
        <v>21.095977193538168</v>
      </c>
      <c r="I103" s="246">
        <v>12.989172949915357</v>
      </c>
      <c r="J103" s="246">
        <v>13.75191159073203</v>
      </c>
    </row>
    <row r="104" spans="1:10">
      <c r="A104" s="243"/>
      <c r="B104" s="243"/>
      <c r="C104" s="248">
        <v>41275</v>
      </c>
      <c r="D104" s="246">
        <v>15.749764225086452</v>
      </c>
      <c r="E104" s="246">
        <v>24.903762572954179</v>
      </c>
      <c r="F104" s="246">
        <v>21.530225679672625</v>
      </c>
      <c r="G104" s="246">
        <v>15.759759845819868</v>
      </c>
      <c r="H104" s="246">
        <v>20.520866018198934</v>
      </c>
      <c r="I104" s="246">
        <v>12.773119564928868</v>
      </c>
      <c r="J104" s="246">
        <v>13.576393814725494</v>
      </c>
    </row>
    <row r="105" spans="1:10">
      <c r="A105" s="243"/>
      <c r="B105" s="243"/>
      <c r="C105" s="248">
        <v>41640</v>
      </c>
      <c r="D105" s="246">
        <v>15.644941939533425</v>
      </c>
      <c r="E105" s="246">
        <v>24.910471721412694</v>
      </c>
      <c r="F105" s="246">
        <v>21.18721831574998</v>
      </c>
      <c r="G105" s="246">
        <v>15.506088685341002</v>
      </c>
      <c r="H105" s="246">
        <v>20.149022042843836</v>
      </c>
      <c r="I105" s="246">
        <v>12.415365378575759</v>
      </c>
      <c r="J105" s="246">
        <v>13.484216465191132</v>
      </c>
    </row>
    <row r="106" spans="1:10">
      <c r="A106" s="243"/>
      <c r="B106" s="243"/>
      <c r="C106" s="248">
        <v>42005</v>
      </c>
      <c r="D106" s="246">
        <v>15.483904682274247</v>
      </c>
      <c r="E106" s="246">
        <v>24.835036675567011</v>
      </c>
      <c r="F106" s="246">
        <v>20.890207416212512</v>
      </c>
      <c r="G106" s="246">
        <v>15.365979558828592</v>
      </c>
      <c r="H106" s="246">
        <v>19.2</v>
      </c>
      <c r="I106" s="246">
        <v>12.31632986424192</v>
      </c>
      <c r="J106" s="246">
        <v>13.26432746421527</v>
      </c>
    </row>
    <row r="107" spans="1:10">
      <c r="A107" s="243"/>
      <c r="B107" s="243"/>
      <c r="C107" s="248">
        <v>42370</v>
      </c>
      <c r="D107" s="246">
        <v>15.197678636198766</v>
      </c>
      <c r="E107" s="246">
        <v>24.64212989696988</v>
      </c>
      <c r="F107" s="246">
        <v>20.77289160520963</v>
      </c>
      <c r="G107" s="246">
        <v>15.393427796201383</v>
      </c>
      <c r="H107" s="246">
        <v>18.909866017052376</v>
      </c>
      <c r="I107" s="246">
        <v>12.036414022942564</v>
      </c>
      <c r="J107" s="246">
        <v>12.944291407023082</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topLeftCell="F1" workbookViewId="0">
      <selection activeCell="L10" sqref="L10"/>
    </sheetView>
  </sheetViews>
  <sheetFormatPr baseColWidth="10" defaultRowHeight="15"/>
  <sheetData>
    <row r="1" spans="1:11">
      <c r="A1" s="391"/>
      <c r="B1" s="391" t="s">
        <v>73</v>
      </c>
      <c r="C1" s="391" t="s">
        <v>74</v>
      </c>
      <c r="D1" s="391" t="s">
        <v>357</v>
      </c>
      <c r="E1" s="391" t="s">
        <v>363</v>
      </c>
      <c r="J1" s="392" t="s">
        <v>345</v>
      </c>
      <c r="K1" s="392" t="s">
        <v>748</v>
      </c>
    </row>
    <row r="2" spans="1:11">
      <c r="A2">
        <v>1980</v>
      </c>
      <c r="B2">
        <v>12.17747990258016</v>
      </c>
      <c r="C2">
        <v>11.5939375072485</v>
      </c>
      <c r="D2">
        <v>29.981626960146979</v>
      </c>
      <c r="E2">
        <v>46.246955630024353</v>
      </c>
      <c r="J2" s="392" t="s">
        <v>317</v>
      </c>
      <c r="K2" s="392" t="s">
        <v>657</v>
      </c>
    </row>
    <row r="3" spans="1:11">
      <c r="A3">
        <v>1981</v>
      </c>
      <c r="B3">
        <v>11.87205324951465</v>
      </c>
      <c r="C3">
        <v>11.58485100613232</v>
      </c>
      <c r="D3">
        <v>29.33468922375274</v>
      </c>
      <c r="E3">
        <v>47.208406520600292</v>
      </c>
      <c r="J3" s="392" t="s">
        <v>644</v>
      </c>
      <c r="K3" s="392" t="s">
        <v>749</v>
      </c>
    </row>
    <row r="4" spans="1:11">
      <c r="A4">
        <v>1982</v>
      </c>
      <c r="B4">
        <v>11.541865488281131</v>
      </c>
      <c r="C4">
        <v>11.398899595858319</v>
      </c>
      <c r="D4">
        <v>29.008460362551599</v>
      </c>
      <c r="E4">
        <v>48.050774553308948</v>
      </c>
    </row>
    <row r="5" spans="1:11">
      <c r="A5">
        <v>1983</v>
      </c>
      <c r="B5">
        <v>11.295967062786559</v>
      </c>
      <c r="C5">
        <v>11.068899909547429</v>
      </c>
      <c r="D5">
        <v>28.737718723682981</v>
      </c>
      <c r="E5">
        <v>48.897414303983027</v>
      </c>
    </row>
    <row r="6" spans="1:11">
      <c r="A6">
        <v>1984</v>
      </c>
      <c r="B6">
        <v>11.10984568076989</v>
      </c>
      <c r="C6">
        <v>10.5726705009206</v>
      </c>
      <c r="D6">
        <v>28.273510113952</v>
      </c>
      <c r="E6">
        <v>50.043973704357512</v>
      </c>
    </row>
    <row r="7" spans="1:11">
      <c r="A7">
        <v>1985</v>
      </c>
      <c r="B7">
        <v>10.883085772115569</v>
      </c>
      <c r="C7">
        <v>10.418067805512321</v>
      </c>
      <c r="D7">
        <v>27.86136571805563</v>
      </c>
      <c r="E7">
        <v>50.837480704316462</v>
      </c>
    </row>
    <row r="8" spans="1:11">
      <c r="A8">
        <v>1986</v>
      </c>
      <c r="B8">
        <v>10.53896282816115</v>
      </c>
      <c r="C8">
        <v>10.482573898333319</v>
      </c>
      <c r="D8">
        <v>27.35888349918941</v>
      </c>
      <c r="E8">
        <v>51.619579774316122</v>
      </c>
    </row>
    <row r="9" spans="1:11">
      <c r="A9">
        <v>1987</v>
      </c>
      <c r="B9">
        <v>10.10434738238596</v>
      </c>
      <c r="C9">
        <v>10.56166445555669</v>
      </c>
      <c r="D9">
        <v>26.60603122767629</v>
      </c>
      <c r="E9">
        <v>52.727956934381062</v>
      </c>
    </row>
    <row r="10" spans="1:11">
      <c r="A10">
        <v>1988</v>
      </c>
      <c r="B10">
        <v>9.6240117610685925</v>
      </c>
      <c r="C10">
        <v>10.668248269596001</v>
      </c>
      <c r="D10">
        <v>25.965208941945502</v>
      </c>
      <c r="E10">
        <v>53.742531027389923</v>
      </c>
    </row>
    <row r="11" spans="1:11">
      <c r="A11">
        <v>1989</v>
      </c>
      <c r="B11">
        <v>9.0704099711322836</v>
      </c>
      <c r="C11">
        <v>10.77955224065516</v>
      </c>
      <c r="D11">
        <v>25.600584788076269</v>
      </c>
      <c r="E11">
        <v>54.549453000136289</v>
      </c>
    </row>
    <row r="12" spans="1:11">
      <c r="A12">
        <v>1990</v>
      </c>
      <c r="B12">
        <v>8.6017349480374463</v>
      </c>
      <c r="C12">
        <v>10.81213727438927</v>
      </c>
      <c r="D12">
        <v>25.418706518938421</v>
      </c>
      <c r="E12">
        <v>55.16742125863486</v>
      </c>
    </row>
    <row r="13" spans="1:11">
      <c r="A13">
        <v>1991</v>
      </c>
      <c r="B13">
        <v>8.314975595006695</v>
      </c>
      <c r="C13">
        <v>10.73634585361941</v>
      </c>
      <c r="D13">
        <v>25.14300523889742</v>
      </c>
      <c r="E13">
        <v>55.805673312476479</v>
      </c>
    </row>
    <row r="14" spans="1:11">
      <c r="A14">
        <v>1992</v>
      </c>
      <c r="B14">
        <v>8.0789630606032059</v>
      </c>
      <c r="C14">
        <v>10.390107648369581</v>
      </c>
      <c r="D14">
        <v>24.74908200734394</v>
      </c>
      <c r="E14">
        <v>56.781847283683277</v>
      </c>
    </row>
    <row r="15" spans="1:11">
      <c r="A15">
        <v>1993</v>
      </c>
      <c r="B15">
        <v>7.9152860935108222</v>
      </c>
      <c r="C15">
        <v>10.058969042867201</v>
      </c>
      <c r="D15">
        <v>24.304546364652161</v>
      </c>
      <c r="E15">
        <v>57.721198498969812</v>
      </c>
    </row>
    <row r="16" spans="1:11">
      <c r="A16">
        <v>1994</v>
      </c>
      <c r="B16">
        <v>7.7243689622935499</v>
      </c>
      <c r="C16">
        <v>9.8005609224057348</v>
      </c>
      <c r="D16">
        <v>23.767139295730761</v>
      </c>
      <c r="E16">
        <v>58.707930819569967</v>
      </c>
    </row>
    <row r="17" spans="1:5">
      <c r="A17">
        <v>1995</v>
      </c>
      <c r="B17">
        <v>7.4835382835873938</v>
      </c>
      <c r="C17">
        <v>9.7161282818426784</v>
      </c>
      <c r="D17">
        <v>23.664161599452029</v>
      </c>
      <c r="E17">
        <v>59.136171835117899</v>
      </c>
    </row>
    <row r="18" spans="1:5">
      <c r="A18">
        <v>1996</v>
      </c>
      <c r="B18">
        <v>7.3193034793605491</v>
      </c>
      <c r="C18">
        <v>9.5119815817633508</v>
      </c>
      <c r="D18">
        <v>23.5409708486008</v>
      </c>
      <c r="E18">
        <v>59.627744090275293</v>
      </c>
    </row>
    <row r="19" spans="1:5">
      <c r="A19">
        <v>1997</v>
      </c>
      <c r="B19">
        <v>7.1107610464065303</v>
      </c>
      <c r="C19">
        <v>9.2309480153913697</v>
      </c>
      <c r="D19">
        <v>23.220695710559621</v>
      </c>
      <c r="E19">
        <v>60.437595227642483</v>
      </c>
    </row>
    <row r="20" spans="1:5">
      <c r="A20">
        <v>1998</v>
      </c>
      <c r="B20">
        <v>6.8595403276482569</v>
      </c>
      <c r="C20">
        <v>8.9947761620341868</v>
      </c>
      <c r="D20">
        <v>22.766539508844978</v>
      </c>
      <c r="E20">
        <v>61.379144001472582</v>
      </c>
    </row>
    <row r="21" spans="1:5">
      <c r="A21">
        <v>1999</v>
      </c>
      <c r="B21">
        <v>6.5883722226005554</v>
      </c>
      <c r="C21">
        <v>8.9099655166009395</v>
      </c>
      <c r="D21">
        <v>22.09290087725272</v>
      </c>
      <c r="E21">
        <v>62.408761383545787</v>
      </c>
    </row>
    <row r="22" spans="1:5">
      <c r="A22">
        <v>2000</v>
      </c>
      <c r="B22">
        <v>6.2230758184951176</v>
      </c>
      <c r="C22">
        <v>8.9466063565000962</v>
      </c>
      <c r="D22">
        <v>21.58242389431361</v>
      </c>
      <c r="E22">
        <v>63.247893930691177</v>
      </c>
    </row>
    <row r="23" spans="1:5">
      <c r="A23">
        <v>2001</v>
      </c>
      <c r="B23">
        <v>5.9962479618016804</v>
      </c>
      <c r="C23">
        <v>8.9774234835512274</v>
      </c>
      <c r="D23">
        <v>21.214210990783549</v>
      </c>
      <c r="E23">
        <v>63.812117563863552</v>
      </c>
    </row>
    <row r="24" spans="1:5">
      <c r="A24">
        <v>2002</v>
      </c>
      <c r="B24">
        <v>5.8334201057466482</v>
      </c>
      <c r="C24">
        <v>9.0891210533014011</v>
      </c>
      <c r="D24">
        <v>20.612497541448288</v>
      </c>
      <c r="E24">
        <v>64.46496129950367</v>
      </c>
    </row>
    <row r="25" spans="1:5">
      <c r="A25">
        <v>2003</v>
      </c>
      <c r="B25">
        <v>5.7433215842686201</v>
      </c>
      <c r="C25">
        <v>9.1660096466005001</v>
      </c>
      <c r="D25">
        <v>20.20394675818569</v>
      </c>
      <c r="E25">
        <v>64.886722010945178</v>
      </c>
    </row>
    <row r="26" spans="1:5">
      <c r="A26">
        <v>2004</v>
      </c>
      <c r="B26">
        <v>5.6500973754984702</v>
      </c>
      <c r="C26">
        <v>9.3468886209774649</v>
      </c>
      <c r="D26">
        <v>19.60725215617175</v>
      </c>
      <c r="E26">
        <v>65.395761847352318</v>
      </c>
    </row>
    <row r="27" spans="1:5">
      <c r="A27">
        <v>2005</v>
      </c>
      <c r="B27">
        <v>5.5216880243385278</v>
      </c>
      <c r="C27">
        <v>9.6576242278971165</v>
      </c>
      <c r="D27">
        <v>19.14181340462801</v>
      </c>
      <c r="E27">
        <v>65.678874343136357</v>
      </c>
    </row>
    <row r="28" spans="1:5">
      <c r="A28">
        <v>2006</v>
      </c>
      <c r="B28">
        <v>5.3483654299660746</v>
      </c>
      <c r="C28">
        <v>10.0063075707897</v>
      </c>
      <c r="D28">
        <v>18.65336204888083</v>
      </c>
      <c r="E28">
        <v>65.991964950363396</v>
      </c>
    </row>
    <row r="29" spans="1:5">
      <c r="A29">
        <v>2007</v>
      </c>
      <c r="B29">
        <v>5.1532788764208277</v>
      </c>
      <c r="C29">
        <v>10.29369831765041</v>
      </c>
      <c r="D29">
        <v>18.2033691720201</v>
      </c>
      <c r="E29">
        <v>66.349653633908645</v>
      </c>
    </row>
    <row r="30" spans="1:5">
      <c r="A30">
        <v>2008</v>
      </c>
      <c r="B30">
        <v>5.0096853917573974</v>
      </c>
      <c r="C30">
        <v>10.52312248124151</v>
      </c>
      <c r="D30">
        <v>17.844499365439852</v>
      </c>
      <c r="E30">
        <v>66.62269276156124</v>
      </c>
    </row>
    <row r="31" spans="1:5">
      <c r="A31">
        <v>2009</v>
      </c>
      <c r="B31">
        <v>4.9597604342129893</v>
      </c>
      <c r="C31">
        <v>10.744162568980091</v>
      </c>
      <c r="D31">
        <v>17.39007140466995</v>
      </c>
      <c r="E31">
        <v>66.906005592136992</v>
      </c>
    </row>
    <row r="32" spans="1:5">
      <c r="A32">
        <v>2010</v>
      </c>
      <c r="B32">
        <v>4.8744192386772838</v>
      </c>
      <c r="C32">
        <v>10.572411991230361</v>
      </c>
      <c r="D32">
        <v>16.78329224932126</v>
      </c>
      <c r="E32">
        <v>67.769876520771092</v>
      </c>
    </row>
    <row r="33" spans="1:5">
      <c r="A33">
        <v>2011</v>
      </c>
      <c r="B33">
        <v>4.7587968537252303</v>
      </c>
      <c r="C33">
        <v>10.47689243476206</v>
      </c>
      <c r="D33">
        <v>16.517379904801562</v>
      </c>
      <c r="E33">
        <v>68.246930806711163</v>
      </c>
    </row>
    <row r="34" spans="1:5">
      <c r="A34">
        <v>2012</v>
      </c>
      <c r="B34">
        <v>4.6883252609931789</v>
      </c>
      <c r="C34">
        <v>10.40320496252262</v>
      </c>
      <c r="D34">
        <v>16.38273006169441</v>
      </c>
      <c r="E34">
        <v>68.525739714789808</v>
      </c>
    </row>
    <row r="35" spans="1:5">
      <c r="A35">
        <v>2013</v>
      </c>
      <c r="B35">
        <v>4.6622671681794641</v>
      </c>
      <c r="C35">
        <v>10.334692222797811</v>
      </c>
      <c r="D35">
        <v>16.23459987837564</v>
      </c>
      <c r="E35">
        <v>68.768440730647086</v>
      </c>
    </row>
    <row r="36" spans="1:5">
      <c r="A36">
        <v>2014</v>
      </c>
      <c r="B36">
        <v>4.6255692596950064</v>
      </c>
      <c r="C36">
        <v>10.24920768057283</v>
      </c>
      <c r="D36">
        <v>16.149243144959271</v>
      </c>
      <c r="E36">
        <v>68.975979914772893</v>
      </c>
    </row>
    <row r="37" spans="1:5">
      <c r="A37">
        <v>2015</v>
      </c>
      <c r="B37">
        <v>4.5570660124687716</v>
      </c>
      <c r="C37">
        <v>10.002588282955591</v>
      </c>
      <c r="D37">
        <v>15.888118655893409</v>
      </c>
      <c r="E37">
        <v>69.552227048682226</v>
      </c>
    </row>
    <row r="38" spans="1:5">
      <c r="A38">
        <v>2016</v>
      </c>
      <c r="B38">
        <v>4.4799722830703201</v>
      </c>
      <c r="C38">
        <v>9.7735705664088695</v>
      </c>
      <c r="D38">
        <v>15.634360051857479</v>
      </c>
      <c r="E38">
        <v>70.112097098663327</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topLeftCell="G4" workbookViewId="0">
      <selection activeCell="I6" sqref="I6"/>
    </sheetView>
  </sheetViews>
  <sheetFormatPr baseColWidth="10" defaultRowHeight="15"/>
  <sheetData>
    <row r="1" spans="1:11">
      <c r="C1" t="s">
        <v>73</v>
      </c>
      <c r="D1" t="s">
        <v>74</v>
      </c>
      <c r="E1" t="s">
        <v>357</v>
      </c>
      <c r="F1" t="s">
        <v>363</v>
      </c>
      <c r="J1" s="393" t="s">
        <v>345</v>
      </c>
      <c r="K1" s="393" t="s">
        <v>752</v>
      </c>
    </row>
    <row r="2" spans="1:11">
      <c r="A2">
        <v>1</v>
      </c>
      <c r="B2">
        <v>1975</v>
      </c>
      <c r="C2">
        <v>6.3310225799614503</v>
      </c>
      <c r="D2">
        <v>57.788948520053502</v>
      </c>
      <c r="E2">
        <v>31.600541761040201</v>
      </c>
      <c r="F2">
        <v>46.9020961958702</v>
      </c>
      <c r="J2" s="393" t="s">
        <v>317</v>
      </c>
      <c r="K2" s="393" t="s">
        <v>750</v>
      </c>
    </row>
    <row r="3" spans="1:11">
      <c r="A3">
        <v>2</v>
      </c>
      <c r="B3">
        <v>1976</v>
      </c>
      <c r="C3">
        <v>6.8845223277690799</v>
      </c>
      <c r="D3">
        <v>57.779058644177198</v>
      </c>
      <c r="E3">
        <v>32.924572168345101</v>
      </c>
      <c r="F3">
        <v>47.481883581989997</v>
      </c>
      <c r="J3" s="393"/>
      <c r="K3" s="393" t="s">
        <v>751</v>
      </c>
    </row>
    <row r="4" spans="1:11">
      <c r="A4">
        <v>3</v>
      </c>
      <c r="B4">
        <v>1977</v>
      </c>
      <c r="C4">
        <v>7.4866698371904601</v>
      </c>
      <c r="D4">
        <v>57.781449787525801</v>
      </c>
      <c r="E4">
        <v>34.172133328816102</v>
      </c>
      <c r="F4">
        <v>48.032807764175899</v>
      </c>
      <c r="J4" s="393" t="s">
        <v>644</v>
      </c>
      <c r="K4" s="393" t="s">
        <v>364</v>
      </c>
    </row>
    <row r="5" spans="1:11">
      <c r="A5">
        <v>4</v>
      </c>
      <c r="B5">
        <v>1978</v>
      </c>
      <c r="C5">
        <v>8.1479256042651595</v>
      </c>
      <c r="D5">
        <v>57.749504222388097</v>
      </c>
      <c r="E5">
        <v>35.300607039435199</v>
      </c>
      <c r="F5">
        <v>48.487175267435298</v>
      </c>
      <c r="J5" s="393"/>
      <c r="K5" s="393" t="s">
        <v>659</v>
      </c>
    </row>
    <row r="6" spans="1:11">
      <c r="A6">
        <v>5</v>
      </c>
      <c r="B6">
        <v>1979</v>
      </c>
      <c r="C6">
        <v>8.8124874442177603</v>
      </c>
      <c r="D6">
        <v>57.6504212290425</v>
      </c>
      <c r="E6">
        <v>36.325316792267998</v>
      </c>
      <c r="F6">
        <v>48.872522707608702</v>
      </c>
    </row>
    <row r="7" spans="1:11">
      <c r="A7">
        <v>6</v>
      </c>
      <c r="B7">
        <v>1980</v>
      </c>
      <c r="C7">
        <v>9.4488433397592502</v>
      </c>
      <c r="D7">
        <v>57.610188263490002</v>
      </c>
      <c r="E7">
        <v>37.248453655219897</v>
      </c>
      <c r="F7">
        <v>49.242139897129299</v>
      </c>
    </row>
    <row r="8" spans="1:11">
      <c r="A8">
        <v>7</v>
      </c>
      <c r="B8">
        <v>1981</v>
      </c>
      <c r="C8">
        <v>10.094658058703301</v>
      </c>
      <c r="D8">
        <v>57.745295978012102</v>
      </c>
      <c r="E8">
        <v>38.135381974163103</v>
      </c>
      <c r="F8">
        <v>49.598575948360597</v>
      </c>
    </row>
    <row r="9" spans="1:11">
      <c r="A9">
        <v>8</v>
      </c>
      <c r="B9">
        <v>1982</v>
      </c>
      <c r="C9">
        <v>10.775530807935599</v>
      </c>
      <c r="D9">
        <v>58.170146652758</v>
      </c>
      <c r="E9">
        <v>39.046353357033396</v>
      </c>
      <c r="F9">
        <v>49.972190747915803</v>
      </c>
    </row>
    <row r="10" spans="1:11">
      <c r="A10">
        <v>9</v>
      </c>
      <c r="B10">
        <v>1983</v>
      </c>
      <c r="C10">
        <v>11.430234043079601</v>
      </c>
      <c r="D10">
        <v>58.901779554641699</v>
      </c>
      <c r="E10">
        <v>40.054629388617101</v>
      </c>
      <c r="F10">
        <v>50.418093193102798</v>
      </c>
    </row>
    <row r="11" spans="1:11">
      <c r="A11">
        <v>10</v>
      </c>
      <c r="B11">
        <v>1984</v>
      </c>
      <c r="C11">
        <v>12.1180582182597</v>
      </c>
      <c r="D11">
        <v>59.936577974462097</v>
      </c>
      <c r="E11">
        <v>41.174956569498498</v>
      </c>
      <c r="F11">
        <v>50.9856406028169</v>
      </c>
    </row>
    <row r="12" spans="1:11">
      <c r="A12">
        <v>11</v>
      </c>
      <c r="B12">
        <v>1985</v>
      </c>
      <c r="C12">
        <v>12.8454669437563</v>
      </c>
      <c r="D12">
        <v>61.197406930542698</v>
      </c>
      <c r="E12">
        <v>42.403893793507699</v>
      </c>
      <c r="F12">
        <v>51.679238358840102</v>
      </c>
    </row>
    <row r="13" spans="1:11">
      <c r="A13">
        <v>12</v>
      </c>
      <c r="B13">
        <v>1986</v>
      </c>
      <c r="C13">
        <v>13.593583122479499</v>
      </c>
      <c r="D13">
        <v>62.601958797728301</v>
      </c>
      <c r="E13">
        <v>43.745361153007998</v>
      </c>
      <c r="F13">
        <v>52.485776971355101</v>
      </c>
    </row>
    <row r="14" spans="1:11">
      <c r="A14">
        <v>13</v>
      </c>
      <c r="B14">
        <v>1987</v>
      </c>
      <c r="C14">
        <v>14.3787734561381</v>
      </c>
      <c r="D14">
        <v>64.074066018737199</v>
      </c>
      <c r="E14">
        <v>45.252992944307998</v>
      </c>
      <c r="F14">
        <v>53.360437906857101</v>
      </c>
    </row>
    <row r="15" spans="1:11">
      <c r="A15">
        <v>14</v>
      </c>
      <c r="B15">
        <v>1988</v>
      </c>
      <c r="C15">
        <v>15.211823941238</v>
      </c>
      <c r="D15">
        <v>65.644115774625703</v>
      </c>
      <c r="E15">
        <v>46.9101520011384</v>
      </c>
      <c r="F15">
        <v>54.311837123231903</v>
      </c>
    </row>
    <row r="16" spans="1:11">
      <c r="A16">
        <v>15</v>
      </c>
      <c r="B16">
        <v>1989</v>
      </c>
      <c r="C16">
        <v>16.125855844153801</v>
      </c>
      <c r="D16">
        <v>67.2458472923052</v>
      </c>
      <c r="E16">
        <v>48.6247028681994</v>
      </c>
      <c r="F16">
        <v>55.261004583476101</v>
      </c>
    </row>
    <row r="17" spans="1:6">
      <c r="A17">
        <v>16</v>
      </c>
      <c r="B17">
        <v>1990</v>
      </c>
      <c r="C17">
        <v>17.0907797781352</v>
      </c>
      <c r="D17">
        <v>68.917937489556905</v>
      </c>
      <c r="E17">
        <v>50.3533181183764</v>
      </c>
      <c r="F17">
        <v>56.1044280531436</v>
      </c>
    </row>
    <row r="18" spans="1:6">
      <c r="A18">
        <v>17</v>
      </c>
      <c r="B18">
        <v>1991</v>
      </c>
      <c r="C18">
        <v>18.064324618744902</v>
      </c>
      <c r="D18">
        <v>70.578196770895403</v>
      </c>
      <c r="E18">
        <v>52.108946874015103</v>
      </c>
      <c r="F18">
        <v>56.8455836701255</v>
      </c>
    </row>
    <row r="19" spans="1:6">
      <c r="A19">
        <v>18</v>
      </c>
      <c r="B19">
        <v>1992</v>
      </c>
      <c r="C19">
        <v>19.133969493091101</v>
      </c>
      <c r="D19">
        <v>72.084428910640995</v>
      </c>
      <c r="E19">
        <v>53.938177030038901</v>
      </c>
      <c r="F19">
        <v>57.541086510525503</v>
      </c>
    </row>
    <row r="20" spans="1:6">
      <c r="A20">
        <v>19</v>
      </c>
      <c r="B20">
        <v>1993</v>
      </c>
      <c r="C20">
        <v>20.192263370358901</v>
      </c>
      <c r="D20">
        <v>73.110610606920204</v>
      </c>
      <c r="E20">
        <v>55.8631282171838</v>
      </c>
      <c r="F20">
        <v>58.244112261037998</v>
      </c>
    </row>
    <row r="21" spans="1:6">
      <c r="A21">
        <v>20</v>
      </c>
      <c r="B21">
        <v>1994</v>
      </c>
      <c r="C21">
        <v>21.314823247447599</v>
      </c>
      <c r="D21">
        <v>73.724957168307697</v>
      </c>
      <c r="E21">
        <v>57.943543613859099</v>
      </c>
      <c r="F21">
        <v>59.002032150502998</v>
      </c>
    </row>
    <row r="22" spans="1:6">
      <c r="A22">
        <v>21</v>
      </c>
      <c r="B22">
        <v>1995</v>
      </c>
      <c r="C22">
        <v>22.545198392443702</v>
      </c>
      <c r="D22">
        <v>74.030360676541804</v>
      </c>
      <c r="E22">
        <v>60.153577177905198</v>
      </c>
      <c r="F22">
        <v>59.818962865562703</v>
      </c>
    </row>
    <row r="23" spans="1:6">
      <c r="A23">
        <v>22</v>
      </c>
      <c r="B23">
        <v>1996</v>
      </c>
      <c r="C23">
        <v>23.824685365440899</v>
      </c>
      <c r="D23">
        <v>74.151420119425893</v>
      </c>
      <c r="E23">
        <v>62.4924906246654</v>
      </c>
      <c r="F23">
        <v>60.664528148626502</v>
      </c>
    </row>
    <row r="24" spans="1:6">
      <c r="A24">
        <v>23</v>
      </c>
      <c r="B24">
        <v>1997</v>
      </c>
      <c r="C24">
        <v>25.037992278793698</v>
      </c>
      <c r="D24">
        <v>74.360427986944998</v>
      </c>
      <c r="E24">
        <v>64.977528139292104</v>
      </c>
      <c r="F24">
        <v>61.469306974986601</v>
      </c>
    </row>
    <row r="25" spans="1:6">
      <c r="A25">
        <v>24</v>
      </c>
      <c r="B25">
        <v>1998</v>
      </c>
      <c r="C25">
        <v>26.142336207687201</v>
      </c>
      <c r="D25">
        <v>74.8360911263036</v>
      </c>
      <c r="E25">
        <v>67.540356156873898</v>
      </c>
      <c r="F25">
        <v>62.138334299715702</v>
      </c>
    </row>
    <row r="26" spans="1:6">
      <c r="A26">
        <v>25</v>
      </c>
      <c r="B26">
        <v>1999</v>
      </c>
      <c r="C26">
        <v>27.069244059031401</v>
      </c>
      <c r="D26">
        <v>75.5310103630828</v>
      </c>
      <c r="E26">
        <v>70.001220067270907</v>
      </c>
      <c r="F26">
        <v>62.558995847374199</v>
      </c>
    </row>
    <row r="27" spans="1:6">
      <c r="A27">
        <v>26</v>
      </c>
      <c r="B27">
        <v>2000</v>
      </c>
      <c r="C27">
        <v>27.742540659284799</v>
      </c>
      <c r="D27">
        <v>76.188883864184803</v>
      </c>
      <c r="E27">
        <v>72.285026821022001</v>
      </c>
      <c r="F27">
        <v>62.718218707982501</v>
      </c>
    </row>
    <row r="28" spans="1:6">
      <c r="A28">
        <v>27</v>
      </c>
      <c r="B28">
        <v>2001</v>
      </c>
      <c r="C28">
        <v>28.220297851990001</v>
      </c>
      <c r="D28">
        <v>76.519587660375393</v>
      </c>
      <c r="E28">
        <v>74.477806321888707</v>
      </c>
      <c r="F28">
        <v>62.726120314475502</v>
      </c>
    </row>
    <row r="29" spans="1:6">
      <c r="A29">
        <v>28</v>
      </c>
      <c r="B29">
        <v>2002</v>
      </c>
      <c r="C29">
        <v>28.6444230288527</v>
      </c>
      <c r="D29">
        <v>76.390800172082194</v>
      </c>
      <c r="E29">
        <v>76.752235235717706</v>
      </c>
      <c r="F29">
        <v>62.792800467214803</v>
      </c>
    </row>
    <row r="30" spans="1:6">
      <c r="A30">
        <v>29</v>
      </c>
      <c r="B30">
        <v>2003</v>
      </c>
      <c r="C30">
        <v>29.086020369704499</v>
      </c>
      <c r="D30">
        <v>75.926252044967896</v>
      </c>
      <c r="E30">
        <v>79.120236966047898</v>
      </c>
      <c r="F30">
        <v>63.052339808564398</v>
      </c>
    </row>
    <row r="31" spans="1:6">
      <c r="A31">
        <v>30</v>
      </c>
      <c r="B31">
        <v>2004</v>
      </c>
      <c r="C31">
        <v>29.8248356755917</v>
      </c>
      <c r="D31">
        <v>75.186005367630599</v>
      </c>
      <c r="E31">
        <v>81.441801167342305</v>
      </c>
      <c r="F31">
        <v>63.506003821297902</v>
      </c>
    </row>
    <row r="32" spans="1:6">
      <c r="A32">
        <v>31</v>
      </c>
      <c r="B32">
        <v>2005</v>
      </c>
      <c r="C32">
        <v>30.621301877022098</v>
      </c>
      <c r="D32">
        <v>74.134290505609798</v>
      </c>
      <c r="E32">
        <v>83.423490029698996</v>
      </c>
      <c r="F32">
        <v>64.054622185919897</v>
      </c>
    </row>
    <row r="33" spans="1:6">
      <c r="A33">
        <v>32</v>
      </c>
      <c r="B33">
        <v>2006</v>
      </c>
      <c r="C33">
        <v>31.552101421685499</v>
      </c>
      <c r="D33">
        <v>72.750721452787502</v>
      </c>
      <c r="E33">
        <v>84.932616601019504</v>
      </c>
      <c r="F33">
        <v>64.608769305404607</v>
      </c>
    </row>
    <row r="34" spans="1:6">
      <c r="A34">
        <v>33</v>
      </c>
      <c r="B34">
        <v>2007</v>
      </c>
      <c r="C34">
        <v>32.669808467383596</v>
      </c>
      <c r="D34">
        <v>71.057250076304101</v>
      </c>
      <c r="E34">
        <v>85.945284093130098</v>
      </c>
      <c r="F34">
        <v>65.082677236168806</v>
      </c>
    </row>
    <row r="35" spans="1:6">
      <c r="A35">
        <v>34</v>
      </c>
      <c r="B35">
        <v>2008</v>
      </c>
      <c r="C35">
        <v>33.9595364225613</v>
      </c>
      <c r="D35">
        <v>69.038870287144107</v>
      </c>
      <c r="E35">
        <v>86.598453220835907</v>
      </c>
      <c r="F35">
        <v>65.408288092872994</v>
      </c>
    </row>
    <row r="36" spans="1:6">
      <c r="A36">
        <v>35</v>
      </c>
      <c r="B36">
        <v>2009</v>
      </c>
      <c r="C36">
        <v>35.213405320051102</v>
      </c>
      <c r="D36">
        <v>66.9218662583759</v>
      </c>
      <c r="E36">
        <v>87.386813996790394</v>
      </c>
      <c r="F36">
        <v>65.619437271207204</v>
      </c>
    </row>
    <row r="37" spans="1:6">
      <c r="A37">
        <v>36</v>
      </c>
      <c r="B37">
        <v>2010</v>
      </c>
      <c r="C37">
        <v>36.176676031742403</v>
      </c>
      <c r="D37">
        <v>65.024097151454797</v>
      </c>
      <c r="E37">
        <v>88.684409040279604</v>
      </c>
      <c r="F37">
        <v>65.908166727467204</v>
      </c>
    </row>
    <row r="38" spans="1:6">
      <c r="A38">
        <v>37</v>
      </c>
      <c r="B38">
        <v>2011</v>
      </c>
      <c r="C38">
        <v>36.8701272426961</v>
      </c>
      <c r="D38">
        <v>63.428896499468401</v>
      </c>
      <c r="E38">
        <v>90.294127147514303</v>
      </c>
      <c r="F38">
        <v>66.275288557634298</v>
      </c>
    </row>
    <row r="39" spans="1:6">
      <c r="A39">
        <v>38</v>
      </c>
      <c r="B39">
        <v>2012</v>
      </c>
      <c r="C39">
        <v>37.343095387599398</v>
      </c>
      <c r="D39">
        <v>62.207920221861698</v>
      </c>
      <c r="E39">
        <v>91.956394884613005</v>
      </c>
      <c r="F39">
        <v>66.655954836843094</v>
      </c>
    </row>
    <row r="40" spans="1:6">
      <c r="A40">
        <v>39</v>
      </c>
      <c r="B40">
        <v>2013</v>
      </c>
      <c r="C40">
        <v>37.893722080260403</v>
      </c>
      <c r="D40">
        <v>61.474845768896799</v>
      </c>
      <c r="E40">
        <v>93.565525437337499</v>
      </c>
      <c r="F40">
        <v>67.053829963314698</v>
      </c>
    </row>
    <row r="41" spans="1:6">
      <c r="A41">
        <v>40</v>
      </c>
      <c r="B41">
        <v>2014</v>
      </c>
      <c r="C41">
        <v>38.540363931340003</v>
      </c>
      <c r="D41">
        <v>61.120572148208304</v>
      </c>
      <c r="E41">
        <v>95.113660406440701</v>
      </c>
      <c r="F41">
        <v>67.498519147692093</v>
      </c>
    </row>
    <row r="42" spans="1:6">
      <c r="A42">
        <v>41</v>
      </c>
      <c r="B42">
        <v>2015</v>
      </c>
      <c r="C42">
        <v>38.8808940959522</v>
      </c>
      <c r="D42">
        <v>61.059454231069999</v>
      </c>
      <c r="E42">
        <v>96.689049997507297</v>
      </c>
      <c r="F42">
        <v>67.9734024262372</v>
      </c>
    </row>
    <row r="43" spans="1:6">
      <c r="A43">
        <v>42</v>
      </c>
      <c r="B43">
        <v>2016</v>
      </c>
      <c r="C43">
        <v>38.869789444945098</v>
      </c>
      <c r="D43">
        <v>61.1019549166354</v>
      </c>
      <c r="E43">
        <v>98.292824004856101</v>
      </c>
      <c r="F43">
        <v>68.457079265807195</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3"/>
  <sheetViews>
    <sheetView tabSelected="1" topLeftCell="F1" workbookViewId="0">
      <selection activeCell="J5" sqref="J5"/>
    </sheetView>
  </sheetViews>
  <sheetFormatPr baseColWidth="10" defaultRowHeight="15"/>
  <sheetData>
    <row r="1" spans="1:10">
      <c r="C1" s="397" t="s">
        <v>73</v>
      </c>
      <c r="D1" s="397" t="s">
        <v>74</v>
      </c>
      <c r="E1" s="397" t="s">
        <v>357</v>
      </c>
      <c r="F1" s="397" t="s">
        <v>363</v>
      </c>
    </row>
    <row r="2" spans="1:10">
      <c r="A2">
        <v>1</v>
      </c>
      <c r="B2">
        <v>1975</v>
      </c>
      <c r="C2">
        <v>-0.49708502623037298</v>
      </c>
      <c r="D2">
        <v>1.15761287509544</v>
      </c>
      <c r="E2">
        <v>2.15592292606049</v>
      </c>
      <c r="F2">
        <v>-0.26453980133356397</v>
      </c>
    </row>
    <row r="3" spans="1:10">
      <c r="A3">
        <v>2</v>
      </c>
      <c r="B3">
        <v>1976</v>
      </c>
      <c r="C3">
        <v>2.9900446577654498</v>
      </c>
      <c r="D3">
        <v>0.66144958486804595</v>
      </c>
      <c r="E3">
        <v>3.0150720978185399</v>
      </c>
      <c r="F3">
        <v>0.60193425698578096</v>
      </c>
    </row>
    <row r="4" spans="1:10">
      <c r="A4">
        <v>3</v>
      </c>
      <c r="B4">
        <v>1977</v>
      </c>
      <c r="C4">
        <v>6.1869934620834304</v>
      </c>
      <c r="D4">
        <v>0.31365572182993401</v>
      </c>
      <c r="E4">
        <v>3.4268782962468101</v>
      </c>
      <c r="F4">
        <v>1.2031277631863799</v>
      </c>
      <c r="I4" s="398" t="s">
        <v>345</v>
      </c>
      <c r="J4" s="398" t="s">
        <v>753</v>
      </c>
    </row>
    <row r="5" spans="1:10">
      <c r="A5">
        <v>4</v>
      </c>
      <c r="B5">
        <v>1978</v>
      </c>
      <c r="C5">
        <v>8.3511705581840499</v>
      </c>
      <c r="D5">
        <v>3.1025653435548001E-2</v>
      </c>
      <c r="E5">
        <v>3.4250527233963899</v>
      </c>
      <c r="F5">
        <v>1.4460551224456</v>
      </c>
      <c r="I5" s="398" t="s">
        <v>317</v>
      </c>
      <c r="J5" s="398" t="s">
        <v>657</v>
      </c>
    </row>
    <row r="6" spans="1:10">
      <c r="A6">
        <v>5</v>
      </c>
      <c r="B6">
        <v>1979</v>
      </c>
      <c r="C6">
        <v>8.7772961878210296</v>
      </c>
      <c r="D6">
        <v>-0.19250641808395799</v>
      </c>
      <c r="E6">
        <v>3.2231904905266999</v>
      </c>
      <c r="F6">
        <v>1.5175407370149501</v>
      </c>
      <c r="I6" s="398"/>
      <c r="J6" s="398" t="s">
        <v>658</v>
      </c>
    </row>
    <row r="7" spans="1:10">
      <c r="A7">
        <v>6</v>
      </c>
      <c r="B7">
        <v>1980</v>
      </c>
      <c r="C7">
        <v>8.2001916228925804</v>
      </c>
      <c r="D7">
        <v>-0.126281817637897</v>
      </c>
      <c r="E7">
        <v>2.9176686296872698</v>
      </c>
      <c r="F7">
        <v>1.50166886638501</v>
      </c>
      <c r="I7" s="398" t="s">
        <v>644</v>
      </c>
      <c r="J7" s="398" t="s">
        <v>659</v>
      </c>
    </row>
    <row r="8" spans="1:10">
      <c r="A8">
        <v>7</v>
      </c>
      <c r="B8">
        <v>1981</v>
      </c>
      <c r="C8">
        <v>7.77225369136133</v>
      </c>
      <c r="D8">
        <v>0.17768927694299799</v>
      </c>
      <c r="E8">
        <v>2.7691524267413898</v>
      </c>
      <c r="F8">
        <v>1.40661799512824</v>
      </c>
    </row>
    <row r="9" spans="1:10">
      <c r="A9">
        <v>8</v>
      </c>
      <c r="B9">
        <v>1982</v>
      </c>
      <c r="C9">
        <v>7.5564007314254997</v>
      </c>
      <c r="D9">
        <v>0.68928807682596305</v>
      </c>
      <c r="E9">
        <v>2.7819820067854502</v>
      </c>
      <c r="F9">
        <v>1.34473688838051</v>
      </c>
    </row>
    <row r="10" spans="1:10">
      <c r="A10">
        <v>9</v>
      </c>
      <c r="B10">
        <v>1983</v>
      </c>
      <c r="C10">
        <v>6.6767791728555901</v>
      </c>
      <c r="D10">
        <v>1.22208170773569</v>
      </c>
      <c r="E10">
        <v>2.9822085153086499</v>
      </c>
      <c r="F10">
        <v>1.38198075603407</v>
      </c>
    </row>
    <row r="11" spans="1:10">
      <c r="A11">
        <v>10</v>
      </c>
      <c r="B11">
        <v>1984</v>
      </c>
      <c r="C11">
        <v>6.3596994792914403</v>
      </c>
      <c r="D11">
        <v>1.7325736498529201</v>
      </c>
      <c r="E11">
        <v>3.19158209859367</v>
      </c>
      <c r="F11">
        <v>1.50850761875523</v>
      </c>
    </row>
    <row r="12" spans="1:10">
      <c r="A12">
        <v>11</v>
      </c>
      <c r="B12">
        <v>1985</v>
      </c>
      <c r="C12">
        <v>6.1682208124133204</v>
      </c>
      <c r="D12">
        <v>2.0923439070827001</v>
      </c>
      <c r="E12">
        <v>3.3614556296036802</v>
      </c>
      <c r="F12">
        <v>1.6626507959891199</v>
      </c>
    </row>
    <row r="13" spans="1:10">
      <c r="A13">
        <v>12</v>
      </c>
      <c r="B13">
        <v>1986</v>
      </c>
      <c r="C13">
        <v>5.8869241413670101</v>
      </c>
      <c r="D13">
        <v>2.2960074637449601</v>
      </c>
      <c r="E13">
        <v>3.4973136467009902</v>
      </c>
      <c r="F13">
        <v>1.8291845093886701</v>
      </c>
    </row>
    <row r="14" spans="1:10">
      <c r="A14">
        <v>13</v>
      </c>
      <c r="B14">
        <v>1987</v>
      </c>
      <c r="C14">
        <v>5.7931963022483997</v>
      </c>
      <c r="D14">
        <v>2.3590474062650002</v>
      </c>
      <c r="E14">
        <v>3.7223749190333799</v>
      </c>
      <c r="F14">
        <v>1.93072973415759</v>
      </c>
    </row>
    <row r="15" spans="1:10">
      <c r="A15">
        <v>14</v>
      </c>
      <c r="B15">
        <v>1988</v>
      </c>
      <c r="C15">
        <v>5.8261872466203899</v>
      </c>
      <c r="D15">
        <v>2.4605545419571002</v>
      </c>
      <c r="E15">
        <v>3.9130807871543798</v>
      </c>
      <c r="F15">
        <v>2.0407857376848102</v>
      </c>
    </row>
    <row r="16" spans="1:10">
      <c r="A16">
        <v>15</v>
      </c>
      <c r="B16">
        <v>1989</v>
      </c>
      <c r="C16">
        <v>6.13059206872859</v>
      </c>
      <c r="D16">
        <v>2.4532792890973298</v>
      </c>
      <c r="E16">
        <v>3.8963860641380799</v>
      </c>
      <c r="F16">
        <v>1.99703392979497</v>
      </c>
    </row>
    <row r="17" spans="1:6">
      <c r="A17">
        <v>16</v>
      </c>
      <c r="B17">
        <v>1990</v>
      </c>
      <c r="C17">
        <v>6.24775556141664</v>
      </c>
      <c r="D17">
        <v>2.5096809911069902</v>
      </c>
      <c r="E17">
        <v>3.77805274103974</v>
      </c>
      <c r="F17">
        <v>1.7578371676267099</v>
      </c>
    </row>
    <row r="18" spans="1:6">
      <c r="A18">
        <v>17</v>
      </c>
      <c r="B18">
        <v>1991</v>
      </c>
      <c r="C18">
        <v>6.0695528421057396</v>
      </c>
      <c r="D18">
        <v>2.4556563708630801</v>
      </c>
      <c r="E18">
        <v>3.68908238095274</v>
      </c>
      <c r="F18">
        <v>1.5282748327450899</v>
      </c>
    </row>
    <row r="19" spans="1:6">
      <c r="A19">
        <v>18</v>
      </c>
      <c r="B19">
        <v>1992</v>
      </c>
      <c r="C19">
        <v>6.3344797490140499</v>
      </c>
      <c r="D19">
        <v>2.2094502945588199</v>
      </c>
      <c r="E19">
        <v>3.7131002989477002</v>
      </c>
      <c r="F19">
        <v>1.39368139981552</v>
      </c>
    </row>
    <row r="20" spans="1:6">
      <c r="A20">
        <v>19</v>
      </c>
      <c r="B20">
        <v>1993</v>
      </c>
      <c r="C20">
        <v>5.8663449136177999</v>
      </c>
      <c r="D20">
        <v>1.5033110520633099</v>
      </c>
      <c r="E20">
        <v>3.7759473674560602</v>
      </c>
      <c r="F20">
        <v>1.3566473470915601</v>
      </c>
    </row>
    <row r="21" spans="1:6">
      <c r="A21">
        <v>20</v>
      </c>
      <c r="B21">
        <v>1994</v>
      </c>
      <c r="C21">
        <v>5.73521108885127</v>
      </c>
      <c r="D21">
        <v>0.895683012091673</v>
      </c>
      <c r="E21">
        <v>3.9211707098286301</v>
      </c>
      <c r="F21">
        <v>1.3984229767105001</v>
      </c>
    </row>
    <row r="22" spans="1:6">
      <c r="A22">
        <v>21</v>
      </c>
      <c r="B22">
        <v>1995</v>
      </c>
      <c r="C22">
        <v>5.8466238325940099</v>
      </c>
      <c r="D22">
        <v>0.442405783650897</v>
      </c>
      <c r="E22">
        <v>3.9857118834954801</v>
      </c>
      <c r="F22">
        <v>1.4698701390147499</v>
      </c>
    </row>
    <row r="23" spans="1:6">
      <c r="A23">
        <v>22</v>
      </c>
      <c r="B23">
        <v>1996</v>
      </c>
      <c r="C23">
        <v>5.7358412497912799</v>
      </c>
      <c r="D23">
        <v>0.172372270462259</v>
      </c>
      <c r="E23">
        <v>4.0425126658050301</v>
      </c>
      <c r="F23">
        <v>1.5304630983419001</v>
      </c>
    </row>
    <row r="24" spans="1:6">
      <c r="A24">
        <v>23</v>
      </c>
      <c r="B24">
        <v>1997</v>
      </c>
      <c r="C24">
        <v>5.1756510323893803</v>
      </c>
      <c r="D24">
        <v>0.28042166813874903</v>
      </c>
      <c r="E24">
        <v>4.1652767861191897</v>
      </c>
      <c r="F24">
        <v>1.5013696545146999</v>
      </c>
    </row>
    <row r="25" spans="1:6">
      <c r="A25">
        <v>24</v>
      </c>
      <c r="B25">
        <v>1998</v>
      </c>
      <c r="C25">
        <v>4.5253534681982499</v>
      </c>
      <c r="D25">
        <v>0.63775032079090799</v>
      </c>
      <c r="E25">
        <v>4.1893400934015101</v>
      </c>
      <c r="F25">
        <v>1.3171760368908401</v>
      </c>
    </row>
    <row r="26" spans="1:6">
      <c r="A26">
        <v>25</v>
      </c>
      <c r="B26">
        <v>1999</v>
      </c>
      <c r="C26">
        <v>3.71127814634271</v>
      </c>
      <c r="D26">
        <v>0.936007452834687</v>
      </c>
      <c r="E26">
        <v>3.9641230553896998</v>
      </c>
      <c r="F26">
        <v>0.95286467043390599</v>
      </c>
    </row>
    <row r="27" spans="1:6">
      <c r="A27">
        <v>26</v>
      </c>
      <c r="B27">
        <v>2000</v>
      </c>
      <c r="C27">
        <v>2.71826738736622</v>
      </c>
      <c r="D27">
        <v>0.89271582643277403</v>
      </c>
      <c r="E27">
        <v>3.6239555627262101</v>
      </c>
      <c r="F27">
        <v>0.56566567054540795</v>
      </c>
    </row>
    <row r="28" spans="1:6">
      <c r="A28">
        <v>27</v>
      </c>
      <c r="B28">
        <v>2001</v>
      </c>
      <c r="C28">
        <v>2.04969191654539</v>
      </c>
      <c r="D28">
        <v>0.46495545329502802</v>
      </c>
      <c r="E28">
        <v>3.35914585192574</v>
      </c>
      <c r="F28">
        <v>0.34894336161341699</v>
      </c>
    </row>
    <row r="29" spans="1:6">
      <c r="A29">
        <v>28</v>
      </c>
      <c r="B29">
        <v>2002</v>
      </c>
      <c r="C29">
        <v>1.9793723152015399</v>
      </c>
      <c r="D29">
        <v>-0.13886226055269099</v>
      </c>
      <c r="E29">
        <v>3.3610942650918698</v>
      </c>
      <c r="F29">
        <v>0.42581401892605902</v>
      </c>
    </row>
    <row r="30" spans="1:6">
      <c r="A30">
        <v>29</v>
      </c>
      <c r="B30">
        <v>2003</v>
      </c>
      <c r="C30">
        <v>2.1765344670790499</v>
      </c>
      <c r="D30">
        <v>-0.58884945668670496</v>
      </c>
      <c r="E30">
        <v>3.4568671279910599</v>
      </c>
      <c r="F30">
        <v>0.66704817764993996</v>
      </c>
    </row>
    <row r="31" spans="1:6">
      <c r="A31">
        <v>30</v>
      </c>
      <c r="B31">
        <v>2004</v>
      </c>
      <c r="C31">
        <v>3.2440021864817101</v>
      </c>
      <c r="D31">
        <v>-0.96854695450610695</v>
      </c>
      <c r="E31">
        <v>3.3763816011944399</v>
      </c>
      <c r="F31">
        <v>0.90591971871828503</v>
      </c>
    </row>
    <row r="32" spans="1:6">
      <c r="A32">
        <v>31</v>
      </c>
      <c r="B32">
        <v>2005</v>
      </c>
      <c r="C32">
        <v>3.2415848056908398</v>
      </c>
      <c r="D32">
        <v>-1.40741236484677</v>
      </c>
      <c r="E32">
        <v>2.93670049541949</v>
      </c>
      <c r="F32">
        <v>0.99766561506200202</v>
      </c>
    </row>
    <row r="33" spans="1:6">
      <c r="A33">
        <v>32</v>
      </c>
      <c r="B33">
        <v>2006</v>
      </c>
      <c r="C33">
        <v>3.4010776715331299</v>
      </c>
      <c r="D33">
        <v>-1.8895260892204599</v>
      </c>
      <c r="E33">
        <v>2.3345239498902401</v>
      </c>
      <c r="F33">
        <v>0.97478652714408198</v>
      </c>
    </row>
    <row r="34" spans="1:6">
      <c r="A34">
        <v>33</v>
      </c>
      <c r="B34">
        <v>2007</v>
      </c>
      <c r="C34">
        <v>3.76608207860916</v>
      </c>
      <c r="D34">
        <v>-2.36150318213814</v>
      </c>
      <c r="E34">
        <v>1.68699624251723</v>
      </c>
      <c r="F34">
        <v>0.82407241753790395</v>
      </c>
    </row>
    <row r="35" spans="1:6">
      <c r="A35">
        <v>34</v>
      </c>
      <c r="B35">
        <v>2008</v>
      </c>
      <c r="C35">
        <v>4.1825096703610001</v>
      </c>
      <c r="D35">
        <v>-2.8717626344926099</v>
      </c>
      <c r="E35">
        <v>1.22273406678909</v>
      </c>
      <c r="F35">
        <v>0.58090865175556206</v>
      </c>
    </row>
    <row r="36" spans="1:6">
      <c r="A36">
        <v>35</v>
      </c>
      <c r="B36">
        <v>2009</v>
      </c>
      <c r="C36">
        <v>4.06491544773443</v>
      </c>
      <c r="D36">
        <v>-3.0808266335931398</v>
      </c>
      <c r="E36">
        <v>1.3231414183477099</v>
      </c>
      <c r="F36">
        <v>0.40022389502759698</v>
      </c>
    </row>
    <row r="37" spans="1:6">
      <c r="A37">
        <v>36</v>
      </c>
      <c r="B37">
        <v>2010</v>
      </c>
      <c r="C37">
        <v>3.2789655080956601</v>
      </c>
      <c r="D37">
        <v>-2.8410879164696001</v>
      </c>
      <c r="E37">
        <v>1.8296625585695401</v>
      </c>
      <c r="F37">
        <v>0.52066032905632598</v>
      </c>
    </row>
    <row r="38" spans="1:6">
      <c r="A38">
        <v>37</v>
      </c>
      <c r="B38">
        <v>2011</v>
      </c>
      <c r="C38">
        <v>2.5933929357267802</v>
      </c>
      <c r="D38">
        <v>-2.4670560428154098</v>
      </c>
      <c r="E38">
        <v>2.0890135949499098</v>
      </c>
      <c r="F38">
        <v>0.64208755156645803</v>
      </c>
    </row>
    <row r="39" spans="1:6">
      <c r="A39">
        <v>38</v>
      </c>
      <c r="B39">
        <v>2012</v>
      </c>
      <c r="C39">
        <v>2.0009473008272698</v>
      </c>
      <c r="D39">
        <v>-1.9421004801166899</v>
      </c>
      <c r="E39">
        <v>2.0638197547361599</v>
      </c>
      <c r="F39">
        <v>0.65092927177126103</v>
      </c>
    </row>
    <row r="40" spans="1:6">
      <c r="A40">
        <v>39</v>
      </c>
      <c r="B40">
        <v>2013</v>
      </c>
      <c r="C40">
        <v>1.9904465752604401</v>
      </c>
      <c r="D40">
        <v>-1.1651458079830801</v>
      </c>
      <c r="E40">
        <v>1.9561044499614</v>
      </c>
      <c r="F40">
        <v>0.65501021473255505</v>
      </c>
    </row>
    <row r="41" spans="1:6">
      <c r="A41">
        <v>40</v>
      </c>
      <c r="B41">
        <v>2014</v>
      </c>
      <c r="C41">
        <v>1.55186256876069</v>
      </c>
      <c r="D41">
        <v>-0.44685676765033899</v>
      </c>
      <c r="E41">
        <v>1.85891002943095</v>
      </c>
      <c r="F41">
        <v>0.70698076193717996</v>
      </c>
    </row>
    <row r="42" spans="1:6">
      <c r="A42">
        <v>41</v>
      </c>
      <c r="B42">
        <v>2015</v>
      </c>
      <c r="C42">
        <v>-0.79107514449887895</v>
      </c>
      <c r="D42">
        <v>0.300547291183479</v>
      </c>
      <c r="E42">
        <v>1.8450806796510399</v>
      </c>
      <c r="F42">
        <v>0.74569141360597802</v>
      </c>
    </row>
    <row r="43" spans="1:6">
      <c r="A43">
        <v>42</v>
      </c>
      <c r="B43">
        <v>2016</v>
      </c>
      <c r="C43">
        <v>-4.2660333224019302</v>
      </c>
      <c r="D43">
        <v>0.93769544886137901</v>
      </c>
      <c r="E43">
        <v>1.85681435318208</v>
      </c>
      <c r="F43">
        <v>0.76823316102440298</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8"/>
  <sheetViews>
    <sheetView topLeftCell="J16" workbookViewId="0">
      <selection activeCell="L4" sqref="L4"/>
    </sheetView>
  </sheetViews>
  <sheetFormatPr baseColWidth="10" defaultRowHeight="15"/>
  <sheetData>
    <row r="1" spans="1:12">
      <c r="A1" s="396"/>
      <c r="B1" s="395" t="s">
        <v>73</v>
      </c>
      <c r="C1" s="395" t="s">
        <v>74</v>
      </c>
      <c r="D1" s="395" t="s">
        <v>661</v>
      </c>
      <c r="E1" s="395" t="s">
        <v>662</v>
      </c>
      <c r="F1" s="395" t="s">
        <v>663</v>
      </c>
      <c r="G1" s="395" t="s">
        <v>664</v>
      </c>
      <c r="H1" s="396" t="s">
        <v>665</v>
      </c>
      <c r="K1" s="394" t="s">
        <v>345</v>
      </c>
      <c r="L1" s="398" t="s">
        <v>754</v>
      </c>
    </row>
    <row r="2" spans="1:12">
      <c r="A2">
        <v>1980</v>
      </c>
      <c r="B2">
        <v>0.320438690798237</v>
      </c>
      <c r="C2">
        <v>5.2417550271786691E-2</v>
      </c>
      <c r="D2">
        <v>0.26404595276789727</v>
      </c>
      <c r="E2">
        <v>1.687443758672973E-2</v>
      </c>
      <c r="F2">
        <v>4.6105027799056841E-2</v>
      </c>
      <c r="G2">
        <v>2.196839201906391E-2</v>
      </c>
      <c r="H2">
        <v>0.65178488465125972</v>
      </c>
      <c r="K2" s="394" t="s">
        <v>317</v>
      </c>
      <c r="L2" s="394" t="s">
        <v>755</v>
      </c>
    </row>
    <row r="3" spans="1:12">
      <c r="A3">
        <v>1981</v>
      </c>
      <c r="B3">
        <v>0.30263181867902972</v>
      </c>
      <c r="C3">
        <v>7.1019015530337973E-2</v>
      </c>
      <c r="D3">
        <v>0.27359175791929918</v>
      </c>
      <c r="E3">
        <v>1.9878189126163529E-2</v>
      </c>
      <c r="F3">
        <v>2.2474168020572921E-4</v>
      </c>
      <c r="G3">
        <v>6.1300036676487993E-3</v>
      </c>
      <c r="H3">
        <v>0.60070613969252284</v>
      </c>
      <c r="K3" s="394"/>
      <c r="L3" s="394" t="s">
        <v>756</v>
      </c>
    </row>
    <row r="4" spans="1:12">
      <c r="A4">
        <v>1982</v>
      </c>
      <c r="B4">
        <v>0.2892980451561995</v>
      </c>
      <c r="C4">
        <v>8.9700234422112959E-2</v>
      </c>
      <c r="D4">
        <v>0.27701340965026211</v>
      </c>
      <c r="E4">
        <v>2.2791832664901191E-2</v>
      </c>
      <c r="F4">
        <v>-4.5497729284532211E-2</v>
      </c>
      <c r="G4">
        <v>-7.0124117305061587E-3</v>
      </c>
      <c r="H4">
        <v>0.55216759450238406</v>
      </c>
      <c r="K4" s="394" t="s">
        <v>644</v>
      </c>
      <c r="L4" s="394" t="s">
        <v>660</v>
      </c>
    </row>
    <row r="5" spans="1:12">
      <c r="A5">
        <v>1983</v>
      </c>
      <c r="B5">
        <v>0.28242384542518262</v>
      </c>
      <c r="C5">
        <v>9.9678444192629861E-2</v>
      </c>
      <c r="D5">
        <v>0.27420798391446638</v>
      </c>
      <c r="E5">
        <v>2.5047383641855589E-2</v>
      </c>
      <c r="F5">
        <v>-8.4232123899871503E-2</v>
      </c>
      <c r="G5">
        <v>-1.5011260000432489E-2</v>
      </c>
      <c r="H5">
        <v>0.5087000385002941</v>
      </c>
    </row>
    <row r="6" spans="1:12">
      <c r="A6">
        <v>1984</v>
      </c>
      <c r="B6">
        <v>0.2848552046245687</v>
      </c>
      <c r="C6">
        <v>9.5953716749751991E-2</v>
      </c>
      <c r="D6">
        <v>0.26373393118457689</v>
      </c>
      <c r="E6">
        <v>2.567178797303556E-2</v>
      </c>
      <c r="F6">
        <v>-0.1121910081459679</v>
      </c>
      <c r="G6">
        <v>-1.7400302400461622E-2</v>
      </c>
      <c r="H6">
        <v>0.46933862857326081</v>
      </c>
    </row>
    <row r="7" spans="1:12">
      <c r="A7">
        <v>1985</v>
      </c>
      <c r="B7">
        <v>0.29415501674968231</v>
      </c>
      <c r="C7">
        <v>7.9830372699472824E-2</v>
      </c>
      <c r="D7">
        <v>0.25027941265695341</v>
      </c>
      <c r="E7">
        <v>2.4810374957861848E-2</v>
      </c>
      <c r="F7">
        <v>-0.13077706900988509</v>
      </c>
      <c r="G7">
        <v>-1.3372694405390319E-2</v>
      </c>
      <c r="H7">
        <v>0.43691203616978269</v>
      </c>
    </row>
    <row r="8" spans="1:12">
      <c r="A8">
        <v>1986</v>
      </c>
      <c r="B8">
        <v>0.30763805093987912</v>
      </c>
      <c r="C8">
        <v>5.6690911275356887E-2</v>
      </c>
      <c r="D8">
        <v>0.23351506996052979</v>
      </c>
      <c r="E8">
        <v>2.2127607826845381E-2</v>
      </c>
      <c r="F8">
        <v>-0.14170541884268281</v>
      </c>
      <c r="G8">
        <v>-5.3662689938104857E-3</v>
      </c>
      <c r="H8">
        <v>0.4097291987379974</v>
      </c>
    </row>
    <row r="9" spans="1:12">
      <c r="A9">
        <v>1987</v>
      </c>
      <c r="B9">
        <v>0.31971111201624769</v>
      </c>
      <c r="C9">
        <v>3.3296848315858017E-2</v>
      </c>
      <c r="D9">
        <v>0.21293561022836649</v>
      </c>
      <c r="E9">
        <v>1.7814496834747371E-2</v>
      </c>
      <c r="F9">
        <v>-0.14835688283786569</v>
      </c>
      <c r="G9">
        <v>4.3010905055424382E-3</v>
      </c>
      <c r="H9">
        <v>0.38346052424010202</v>
      </c>
    </row>
    <row r="10" spans="1:12">
      <c r="A10">
        <v>1988</v>
      </c>
      <c r="B10">
        <v>0.3229016872176127</v>
      </c>
      <c r="C10">
        <v>1.9686181608380201E-2</v>
      </c>
      <c r="D10">
        <v>0.19302222975800301</v>
      </c>
      <c r="E10">
        <v>1.255221975138299E-2</v>
      </c>
      <c r="F10">
        <v>-0.15520477143637851</v>
      </c>
      <c r="G10">
        <v>1.2920509447000071E-2</v>
      </c>
      <c r="H10">
        <v>0.35758374564464929</v>
      </c>
    </row>
    <row r="11" spans="1:12">
      <c r="A11">
        <v>1989</v>
      </c>
      <c r="B11">
        <v>0.31335263834115101</v>
      </c>
      <c r="C11">
        <v>1.9437054461885841E-2</v>
      </c>
      <c r="D11">
        <v>0.1766523679536825</v>
      </c>
      <c r="E11">
        <v>7.2631128452998227E-3</v>
      </c>
      <c r="F11">
        <v>-0.16485137764492711</v>
      </c>
      <c r="G11">
        <v>2.0174332355905291E-2</v>
      </c>
      <c r="H11">
        <v>0.33302139341629361</v>
      </c>
    </row>
    <row r="12" spans="1:12">
      <c r="A12">
        <v>1990</v>
      </c>
      <c r="B12">
        <v>0.29250334042753362</v>
      </c>
      <c r="C12">
        <v>3.1520220190342098E-2</v>
      </c>
      <c r="D12">
        <v>0.16348303148711321</v>
      </c>
      <c r="E12">
        <v>2.6682369381987102E-3</v>
      </c>
      <c r="F12">
        <v>-0.1765831077507114</v>
      </c>
      <c r="G12">
        <v>2.4401208251417689E-2</v>
      </c>
      <c r="H12">
        <v>0.3074553380978341</v>
      </c>
    </row>
    <row r="13" spans="1:12">
      <c r="A13">
        <v>1991</v>
      </c>
      <c r="B13">
        <v>0.26305288559882423</v>
      </c>
      <c r="C13">
        <v>5.1148129831782969E-2</v>
      </c>
      <c r="D13">
        <v>0.15476103166387381</v>
      </c>
      <c r="E13">
        <v>-1.113561411071216E-3</v>
      </c>
      <c r="F13">
        <v>-0.18997743485072571</v>
      </c>
      <c r="G13">
        <v>2.611167843891242E-2</v>
      </c>
      <c r="H13">
        <v>0.27865493101046318</v>
      </c>
    </row>
    <row r="14" spans="1:12">
      <c r="A14">
        <v>1992</v>
      </c>
      <c r="B14">
        <v>0.2312911692997352</v>
      </c>
      <c r="C14">
        <v>7.2939782866430034E-2</v>
      </c>
      <c r="D14">
        <v>0.15049025428684959</v>
      </c>
      <c r="E14">
        <v>-4.6800712897977614E-3</v>
      </c>
      <c r="F14">
        <v>-0.20537339169234581</v>
      </c>
      <c r="G14">
        <v>2.5841654580700611E-2</v>
      </c>
      <c r="H14">
        <v>0.2447237617512649</v>
      </c>
    </row>
    <row r="15" spans="1:12">
      <c r="A15">
        <v>1993</v>
      </c>
      <c r="B15">
        <v>0.20439155433934811</v>
      </c>
      <c r="C15">
        <v>9.0575216072707784E-2</v>
      </c>
      <c r="D15">
        <v>0.14735352616009831</v>
      </c>
      <c r="E15">
        <v>-8.4264529253924008E-3</v>
      </c>
      <c r="F15">
        <v>-0.22226242269517121</v>
      </c>
      <c r="G15">
        <v>2.5196896785405348E-2</v>
      </c>
      <c r="H15">
        <v>0.20434591394802601</v>
      </c>
    </row>
    <row r="16" spans="1:12">
      <c r="A16">
        <v>1994</v>
      </c>
      <c r="B16">
        <v>0.1864640149117282</v>
      </c>
      <c r="C16">
        <v>0.1017089736551172</v>
      </c>
      <c r="D16">
        <v>0.14561364455467571</v>
      </c>
      <c r="E16">
        <v>-1.280547020288161E-2</v>
      </c>
      <c r="F16">
        <v>-0.23889249939147891</v>
      </c>
      <c r="G16">
        <v>2.250224794471534E-2</v>
      </c>
      <c r="H16">
        <v>0.1612082658193342</v>
      </c>
    </row>
    <row r="17" spans="1:8">
      <c r="A17">
        <v>1995</v>
      </c>
      <c r="B17">
        <v>0.1782753703193117</v>
      </c>
      <c r="C17">
        <v>0.104836263806107</v>
      </c>
      <c r="D17">
        <v>0.145419130018341</v>
      </c>
      <c r="E17">
        <v>-1.7837140055565321E-2</v>
      </c>
      <c r="F17">
        <v>-0.25525325503168189</v>
      </c>
      <c r="G17">
        <v>1.7971409344548699E-2</v>
      </c>
      <c r="H17">
        <v>0.1178222537112983</v>
      </c>
    </row>
    <row r="18" spans="1:8">
      <c r="A18">
        <v>1996</v>
      </c>
      <c r="B18">
        <v>0.17856950022144449</v>
      </c>
      <c r="C18">
        <v>0.10010782587526811</v>
      </c>
      <c r="D18">
        <v>0.14738168461696871</v>
      </c>
      <c r="E18">
        <v>-2.3020082223920438E-2</v>
      </c>
      <c r="F18">
        <v>-0.270181131532167</v>
      </c>
      <c r="G18">
        <v>1.2347301013351091E-2</v>
      </c>
      <c r="H18">
        <v>7.7208316525455831E-2</v>
      </c>
    </row>
    <row r="19" spans="1:8">
      <c r="A19">
        <v>1997</v>
      </c>
      <c r="B19">
        <v>0.1829745277820419</v>
      </c>
      <c r="C19">
        <v>8.790855076783026E-2</v>
      </c>
      <c r="D19">
        <v>0.152041435269749</v>
      </c>
      <c r="E19">
        <v>-2.6931741341877851E-2</v>
      </c>
      <c r="F19">
        <v>-0.27745374819903978</v>
      </c>
      <c r="G19">
        <v>4.9615853706639224E-3</v>
      </c>
      <c r="H19">
        <v>4.5113452825613062E-2</v>
      </c>
    </row>
    <row r="20" spans="1:8">
      <c r="A20">
        <v>1998</v>
      </c>
      <c r="B20">
        <v>0.1872440577851846</v>
      </c>
      <c r="C20">
        <v>6.9616022862868374E-2</v>
      </c>
      <c r="D20">
        <v>0.16010286293894371</v>
      </c>
      <c r="E20">
        <v>-2.8894241128181349E-2</v>
      </c>
      <c r="F20">
        <v>-0.27167119693426678</v>
      </c>
      <c r="G20">
        <v>-6.0583243682976401E-3</v>
      </c>
      <c r="H20">
        <v>2.5281950366380999E-2</v>
      </c>
    </row>
    <row r="21" spans="1:8">
      <c r="A21">
        <v>1999</v>
      </c>
      <c r="B21">
        <v>0.18720240400969351</v>
      </c>
      <c r="C21">
        <v>4.5430168681266647E-2</v>
      </c>
      <c r="D21">
        <v>0.16843667639213139</v>
      </c>
      <c r="E21">
        <v>-2.7810239900326269E-2</v>
      </c>
      <c r="F21">
        <v>-0.25403956504293052</v>
      </c>
      <c r="G21">
        <v>-1.738850822056167E-2</v>
      </c>
      <c r="H21">
        <v>8.5717252367615484E-3</v>
      </c>
    </row>
    <row r="22" spans="1:8">
      <c r="A22">
        <v>2000</v>
      </c>
      <c r="B22">
        <v>0.18100240976275489</v>
      </c>
      <c r="C22">
        <v>1.636109027509523E-2</v>
      </c>
      <c r="D22">
        <v>0.17624963221451609</v>
      </c>
      <c r="E22">
        <v>-2.447698587257514E-2</v>
      </c>
      <c r="F22">
        <v>-0.2288572296246211</v>
      </c>
      <c r="G22">
        <v>-2.726992725247035E-2</v>
      </c>
      <c r="H22">
        <v>-1.0035363347602719E-2</v>
      </c>
    </row>
    <row r="23" spans="1:8">
      <c r="A23">
        <v>2001</v>
      </c>
      <c r="B23">
        <v>0.1695257663945024</v>
      </c>
      <c r="C23">
        <v>-1.502247201355263E-2</v>
      </c>
      <c r="D23">
        <v>0.1819909705128967</v>
      </c>
      <c r="E23">
        <v>-1.9571074268837509E-2</v>
      </c>
      <c r="F23">
        <v>-0.19829525741632381</v>
      </c>
      <c r="G23">
        <v>-3.5668603843237313E-2</v>
      </c>
      <c r="H23">
        <v>-2.7865633862794191E-2</v>
      </c>
    </row>
    <row r="24" spans="1:8">
      <c r="A24">
        <v>2002</v>
      </c>
      <c r="B24">
        <v>0.1559146840761913</v>
      </c>
      <c r="C24">
        <v>-4.6622279737438682E-2</v>
      </c>
      <c r="D24">
        <v>0.18512225943171989</v>
      </c>
      <c r="E24">
        <v>-1.4873230650125739E-2</v>
      </c>
      <c r="F24">
        <v>-0.17203965566887211</v>
      </c>
      <c r="G24">
        <v>-4.1414872586024547E-2</v>
      </c>
      <c r="H24">
        <v>-4.7271621878964103E-2</v>
      </c>
    </row>
    <row r="25" spans="1:8">
      <c r="A25">
        <v>2003</v>
      </c>
      <c r="B25">
        <v>0.14247878567391481</v>
      </c>
      <c r="C25">
        <v>-7.6641434635242367E-2</v>
      </c>
      <c r="D25">
        <v>0.18512204004145749</v>
      </c>
      <c r="E25">
        <v>-1.137989447264705E-2</v>
      </c>
      <c r="F25">
        <v>-0.1555220315275152</v>
      </c>
      <c r="G25">
        <v>-4.1409379906632848E-2</v>
      </c>
      <c r="H25">
        <v>-6.8896793831357772E-2</v>
      </c>
    </row>
    <row r="26" spans="1:8">
      <c r="A26">
        <v>2004</v>
      </c>
      <c r="B26">
        <v>0.13253806146015901</v>
      </c>
      <c r="C26">
        <v>-0.100980963386316</v>
      </c>
      <c r="D26">
        <v>0.1839382736408546</v>
      </c>
      <c r="E26">
        <v>-1.129438271568927E-2</v>
      </c>
      <c r="F26">
        <v>-0.14877236411316391</v>
      </c>
      <c r="G26">
        <v>-3.8600813959251579E-2</v>
      </c>
      <c r="H26">
        <v>-8.392399161086668E-2</v>
      </c>
    </row>
    <row r="27" spans="1:8">
      <c r="A27">
        <v>2005</v>
      </c>
      <c r="B27">
        <v>0.12651175942312839</v>
      </c>
      <c r="C27">
        <v>-0.11546798965531981</v>
      </c>
      <c r="D27">
        <v>0.18027613429902731</v>
      </c>
      <c r="E27">
        <v>-1.434832620021439E-2</v>
      </c>
      <c r="F27">
        <v>-0.14473886814018111</v>
      </c>
      <c r="G27">
        <v>-3.5485537004059119E-2</v>
      </c>
      <c r="H27">
        <v>-8.6500567286929134E-2</v>
      </c>
    </row>
    <row r="28" spans="1:8">
      <c r="A28">
        <v>2006</v>
      </c>
      <c r="B28">
        <v>0.1221177814466612</v>
      </c>
      <c r="C28">
        <v>-0.11856679381923529</v>
      </c>
      <c r="D28">
        <v>0.1740691328456401</v>
      </c>
      <c r="E28">
        <v>-1.9830086637027441E-2</v>
      </c>
      <c r="F28">
        <v>-0.1410699464635348</v>
      </c>
      <c r="G28">
        <v>-3.2805385610525997E-2</v>
      </c>
      <c r="H28">
        <v>-8.025131384074681E-2</v>
      </c>
    </row>
    <row r="29" spans="1:8">
      <c r="A29">
        <v>2007</v>
      </c>
      <c r="B29">
        <v>0.1164915298502259</v>
      </c>
      <c r="C29">
        <v>-0.10901867997438069</v>
      </c>
      <c r="D29">
        <v>0.16541020750665311</v>
      </c>
      <c r="E29">
        <v>-2.6314981849782329E-2</v>
      </c>
      <c r="F29">
        <v>-0.13358799762694551</v>
      </c>
      <c r="G29">
        <v>-3.0686468074438152E-2</v>
      </c>
      <c r="H29">
        <v>-6.5502428920269432E-2</v>
      </c>
    </row>
    <row r="30" spans="1:8">
      <c r="A30">
        <v>2008</v>
      </c>
      <c r="B30">
        <v>0.10904254576548961</v>
      </c>
      <c r="C30">
        <v>-8.6792444316492148E-2</v>
      </c>
      <c r="D30">
        <v>0.15469871989414019</v>
      </c>
      <c r="E30">
        <v>-3.2895805123364368E-2</v>
      </c>
      <c r="F30">
        <v>-0.12603097298875901</v>
      </c>
      <c r="G30">
        <v>-3.3212077877777003E-2</v>
      </c>
      <c r="H30">
        <v>-4.7681173106714637E-2</v>
      </c>
    </row>
    <row r="31" spans="1:8">
      <c r="A31">
        <v>2009</v>
      </c>
      <c r="B31">
        <v>9.8758091985798518E-2</v>
      </c>
      <c r="C31">
        <v>-5.6835973694053667E-2</v>
      </c>
      <c r="D31">
        <v>0.14031529244675051</v>
      </c>
      <c r="E31">
        <v>-3.7093381927606327E-2</v>
      </c>
      <c r="F31">
        <v>-0.1145599054106218</v>
      </c>
      <c r="G31">
        <v>-3.8738833611668758E-2</v>
      </c>
      <c r="H31">
        <v>-2.8249014314052329E-2</v>
      </c>
    </row>
    <row r="32" spans="1:8">
      <c r="A32">
        <v>2010</v>
      </c>
      <c r="B32">
        <v>8.6253385721015249E-2</v>
      </c>
      <c r="C32">
        <v>-2.412055542500019E-2</v>
      </c>
      <c r="D32">
        <v>0.1247793951577273</v>
      </c>
      <c r="E32">
        <v>-3.7845436930188388E-2</v>
      </c>
      <c r="F32">
        <v>-0.1051593085137896</v>
      </c>
      <c r="G32">
        <v>-4.4291204339157127E-2</v>
      </c>
      <c r="H32">
        <v>-1.089706791948164E-2</v>
      </c>
    </row>
    <row r="33" spans="1:8">
      <c r="A33">
        <v>2011</v>
      </c>
      <c r="B33">
        <v>7.3935281800090402E-2</v>
      </c>
      <c r="C33">
        <v>7.6835111763934229E-3</v>
      </c>
      <c r="D33">
        <v>0.1097025261385275</v>
      </c>
      <c r="E33">
        <v>-3.5881385970682439E-2</v>
      </c>
      <c r="F33">
        <v>-0.1031001606682998</v>
      </c>
      <c r="G33">
        <v>-5.0294331327244798E-2</v>
      </c>
      <c r="H33">
        <v>1.052275589147933E-3</v>
      </c>
    </row>
    <row r="34" spans="1:8">
      <c r="A34">
        <v>2012</v>
      </c>
      <c r="B34">
        <v>6.4336135239365447E-2</v>
      </c>
      <c r="C34">
        <v>3.5918215303543187E-2</v>
      </c>
      <c r="D34">
        <v>9.5722395929664875E-2</v>
      </c>
      <c r="E34">
        <v>-3.2275858811341922E-2</v>
      </c>
      <c r="F34">
        <v>-0.1089996646013615</v>
      </c>
      <c r="G34">
        <v>-5.7381289171092018E-2</v>
      </c>
      <c r="H34">
        <v>4.0357020603346864E-3</v>
      </c>
    </row>
    <row r="35" spans="1:8">
      <c r="A35">
        <v>2013</v>
      </c>
      <c r="B35">
        <v>5.72190343702976E-2</v>
      </c>
      <c r="C35">
        <v>5.7225089996938608E-2</v>
      </c>
      <c r="D35">
        <v>8.3842002162543977E-2</v>
      </c>
      <c r="E35">
        <v>-2.7476813510257148E-2</v>
      </c>
      <c r="F35">
        <v>-0.11411338351282881</v>
      </c>
      <c r="G35">
        <v>-6.1476656567573597E-2</v>
      </c>
      <c r="H35">
        <v>5.4016061053769084E-3</v>
      </c>
    </row>
    <row r="36" spans="1:8">
      <c r="A36">
        <v>2014</v>
      </c>
      <c r="B36">
        <v>5.251759315327343E-2</v>
      </c>
      <c r="C36">
        <v>7.3361559868207249E-2</v>
      </c>
      <c r="D36">
        <v>7.6424337738430714E-2</v>
      </c>
      <c r="E36">
        <v>-2.3020822290480039E-2</v>
      </c>
      <c r="F36">
        <v>-0.12575485868929889</v>
      </c>
      <c r="G36">
        <v>-6.3186417380911283E-2</v>
      </c>
      <c r="H36">
        <v>2.949402444781962E-4</v>
      </c>
    </row>
    <row r="37" spans="1:8">
      <c r="A37">
        <v>2015</v>
      </c>
      <c r="B37">
        <v>5.0617195232690322E-2</v>
      </c>
      <c r="C37">
        <v>8.1320865938269843E-2</v>
      </c>
      <c r="D37">
        <v>7.2697651871039506E-2</v>
      </c>
      <c r="E37">
        <v>-2.0857236694177959E-2</v>
      </c>
      <c r="F37">
        <v>-0.13351024642005979</v>
      </c>
      <c r="G37">
        <v>-6.4836610174424616E-2</v>
      </c>
      <c r="H37">
        <v>-4.1709510141736284E-3</v>
      </c>
    </row>
    <row r="38" spans="1:8">
      <c r="A38">
        <v>2016</v>
      </c>
      <c r="B38">
        <v>4.9892523358659319E-2</v>
      </c>
      <c r="C38">
        <v>8.7604329670757639E-2</v>
      </c>
      <c r="D38">
        <v>7.0058960420624136E-2</v>
      </c>
      <c r="E38">
        <v>-1.9258487420265601E-2</v>
      </c>
      <c r="F38">
        <v>-0.14048125987654969</v>
      </c>
      <c r="G38">
        <v>-6.588825028144886E-2</v>
      </c>
      <c r="H38">
        <v>-1.016757445337004E-2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U45"/>
  <sheetViews>
    <sheetView topLeftCell="T1" workbookViewId="0">
      <selection activeCell="L8" sqref="L8"/>
    </sheetView>
  </sheetViews>
  <sheetFormatPr baseColWidth="10" defaultRowHeight="15"/>
  <cols>
    <col min="1" max="1" width="18.7109375" customWidth="1"/>
  </cols>
  <sheetData>
    <row r="1" spans="1:21" ht="30">
      <c r="A1" s="252" t="s">
        <v>360</v>
      </c>
      <c r="B1" s="250" t="s">
        <v>361</v>
      </c>
      <c r="C1" s="250"/>
      <c r="D1" s="250"/>
      <c r="E1" s="250"/>
      <c r="F1" s="250"/>
      <c r="G1" s="250"/>
      <c r="H1" s="250"/>
      <c r="I1" s="250"/>
    </row>
    <row r="2" spans="1:21">
      <c r="A2" s="250"/>
      <c r="B2" s="427" t="s">
        <v>362</v>
      </c>
      <c r="C2" s="427"/>
      <c r="D2" s="427"/>
      <c r="E2" s="427"/>
      <c r="F2" s="427" t="s">
        <v>362</v>
      </c>
      <c r="G2" s="427"/>
      <c r="H2" s="427"/>
      <c r="I2" s="427"/>
    </row>
    <row r="3" spans="1:21">
      <c r="A3" s="250" t="s">
        <v>207</v>
      </c>
      <c r="B3" s="250" t="s">
        <v>73</v>
      </c>
      <c r="C3" s="250" t="s">
        <v>74</v>
      </c>
      <c r="D3" s="250" t="s">
        <v>357</v>
      </c>
      <c r="E3" s="250" t="s">
        <v>363</v>
      </c>
      <c r="F3" s="250" t="s">
        <v>73</v>
      </c>
      <c r="G3" s="250" t="s">
        <v>74</v>
      </c>
      <c r="H3" s="250" t="s">
        <v>357</v>
      </c>
      <c r="I3" s="250" t="s">
        <v>363</v>
      </c>
    </row>
    <row r="4" spans="1:21">
      <c r="A4" s="251">
        <v>27395</v>
      </c>
      <c r="B4" s="250">
        <v>6.3310225799614503</v>
      </c>
      <c r="C4" s="250">
        <v>57.788948520053502</v>
      </c>
      <c r="D4" s="250">
        <v>31.600541761040201</v>
      </c>
      <c r="E4" s="250">
        <v>46.9020961958702</v>
      </c>
      <c r="F4" s="250">
        <v>-0.49708502623037298</v>
      </c>
      <c r="G4" s="250">
        <v>1.15761287509544</v>
      </c>
      <c r="H4" s="250">
        <v>2.15592292606049</v>
      </c>
      <c r="I4" s="250">
        <v>-0.26453980133356397</v>
      </c>
      <c r="K4" s="254" t="s">
        <v>345</v>
      </c>
      <c r="L4" s="254" t="s">
        <v>676</v>
      </c>
      <c r="T4" s="257" t="s">
        <v>345</v>
      </c>
      <c r="U4" s="257" t="s">
        <v>679</v>
      </c>
    </row>
    <row r="5" spans="1:21">
      <c r="A5" s="251">
        <v>27760</v>
      </c>
      <c r="B5" s="250">
        <v>6.8845223277690799</v>
      </c>
      <c r="C5" s="250">
        <v>57.779058644177198</v>
      </c>
      <c r="D5" s="250">
        <v>32.924572168345101</v>
      </c>
      <c r="E5" s="250">
        <v>47.481883581989997</v>
      </c>
      <c r="F5" s="250">
        <v>2.9900446577654498</v>
      </c>
      <c r="G5" s="250">
        <v>0.66144958486804595</v>
      </c>
      <c r="H5" s="250">
        <v>3.0150720978185399</v>
      </c>
      <c r="I5" s="250">
        <v>0.60193425698578096</v>
      </c>
      <c r="K5" s="254" t="s">
        <v>63</v>
      </c>
      <c r="L5" s="283" t="s">
        <v>677</v>
      </c>
      <c r="T5" s="257" t="s">
        <v>63</v>
      </c>
      <c r="U5" s="257" t="s">
        <v>677</v>
      </c>
    </row>
    <row r="6" spans="1:21">
      <c r="A6" s="251">
        <v>28126</v>
      </c>
      <c r="B6" s="250">
        <v>7.4866698371904601</v>
      </c>
      <c r="C6" s="250">
        <v>57.781449787525801</v>
      </c>
      <c r="D6" s="250">
        <v>34.172133328816102</v>
      </c>
      <c r="E6" s="250">
        <v>48.032807764175899</v>
      </c>
      <c r="F6" s="250">
        <v>6.1869934620834304</v>
      </c>
      <c r="G6" s="250">
        <v>0.31365572182993401</v>
      </c>
      <c r="H6" s="250">
        <v>3.4268782962468101</v>
      </c>
      <c r="I6" s="250">
        <v>1.2031277631863799</v>
      </c>
      <c r="K6" s="253"/>
      <c r="L6" s="255" t="s">
        <v>364</v>
      </c>
      <c r="T6" s="256"/>
      <c r="U6" s="258" t="s">
        <v>364</v>
      </c>
    </row>
    <row r="7" spans="1:21">
      <c r="A7" s="251">
        <v>28491</v>
      </c>
      <c r="B7" s="250">
        <v>8.1479256042651595</v>
      </c>
      <c r="C7" s="250">
        <v>57.749504222388097</v>
      </c>
      <c r="D7" s="250">
        <v>35.300607039435199</v>
      </c>
      <c r="E7" s="250">
        <v>48.487175267435298</v>
      </c>
      <c r="F7" s="250">
        <v>8.3511705581840499</v>
      </c>
      <c r="G7" s="250">
        <v>3.1025653435548001E-2</v>
      </c>
      <c r="H7" s="250">
        <v>3.4250527233963899</v>
      </c>
      <c r="I7" s="250">
        <v>1.4460551224456</v>
      </c>
      <c r="K7" s="253"/>
      <c r="L7" s="255" t="s">
        <v>681</v>
      </c>
      <c r="T7" s="256"/>
      <c r="U7" s="258" t="s">
        <v>680</v>
      </c>
    </row>
    <row r="8" spans="1:21">
      <c r="A8" s="251">
        <v>28856</v>
      </c>
      <c r="B8" s="250">
        <v>8.8124874442177603</v>
      </c>
      <c r="C8" s="250">
        <v>57.6504212290425</v>
      </c>
      <c r="D8" s="250">
        <v>36.325316792267998</v>
      </c>
      <c r="E8" s="250">
        <v>48.872522707608702</v>
      </c>
      <c r="F8" s="250">
        <v>8.7772961878210296</v>
      </c>
      <c r="G8" s="250">
        <v>-0.19250641808395799</v>
      </c>
      <c r="H8" s="250">
        <v>3.2231904905266999</v>
      </c>
      <c r="I8" s="250">
        <v>1.5175407370149501</v>
      </c>
      <c r="K8" s="253"/>
      <c r="L8" s="258" t="s">
        <v>678</v>
      </c>
      <c r="U8" s="255" t="s">
        <v>365</v>
      </c>
    </row>
    <row r="9" spans="1:21">
      <c r="A9" s="251">
        <v>29221</v>
      </c>
      <c r="B9" s="250">
        <v>9.4488433397592502</v>
      </c>
      <c r="C9" s="250">
        <v>57.610188263490002</v>
      </c>
      <c r="D9" s="250">
        <v>37.248453655219897</v>
      </c>
      <c r="E9" s="250">
        <v>49.242139897129299</v>
      </c>
      <c r="F9" s="250">
        <v>8.2001916228925804</v>
      </c>
      <c r="G9" s="250">
        <v>-0.126281817637897</v>
      </c>
      <c r="H9" s="250">
        <v>2.9176686296872698</v>
      </c>
      <c r="I9" s="250">
        <v>1.50166886638501</v>
      </c>
    </row>
    <row r="10" spans="1:21">
      <c r="A10" s="251">
        <v>29587</v>
      </c>
      <c r="B10" s="250">
        <v>10.094658058703301</v>
      </c>
      <c r="C10" s="250">
        <v>57.745295978012102</v>
      </c>
      <c r="D10" s="250">
        <v>38.135381974163103</v>
      </c>
      <c r="E10" s="250">
        <v>49.598575948360597</v>
      </c>
      <c r="F10" s="250">
        <v>7.77225369136133</v>
      </c>
      <c r="G10" s="250">
        <v>0.17768927694299799</v>
      </c>
      <c r="H10" s="250">
        <v>2.7691524267413898</v>
      </c>
      <c r="I10" s="250">
        <v>1.40661799512824</v>
      </c>
    </row>
    <row r="11" spans="1:21">
      <c r="A11" s="251">
        <v>29952</v>
      </c>
      <c r="B11" s="250">
        <v>10.775530807935599</v>
      </c>
      <c r="C11" s="250">
        <v>58.170146652758</v>
      </c>
      <c r="D11" s="250">
        <v>39.046353357033396</v>
      </c>
      <c r="E11" s="250">
        <v>49.972190747915803</v>
      </c>
      <c r="F11" s="250">
        <v>7.5564007314254997</v>
      </c>
      <c r="G11" s="250">
        <v>0.68928807682596305</v>
      </c>
      <c r="H11" s="250">
        <v>2.7819820067854502</v>
      </c>
      <c r="I11" s="250">
        <v>1.34473688838051</v>
      </c>
    </row>
    <row r="12" spans="1:21">
      <c r="A12" s="251">
        <v>30317</v>
      </c>
      <c r="B12" s="250">
        <v>11.430234043079601</v>
      </c>
      <c r="C12" s="250">
        <v>58.901779554641699</v>
      </c>
      <c r="D12" s="250">
        <v>40.054629388617101</v>
      </c>
      <c r="E12" s="250">
        <v>50.418093193102798</v>
      </c>
      <c r="F12" s="250">
        <v>6.6767791728555901</v>
      </c>
      <c r="G12" s="250">
        <v>1.22208170773569</v>
      </c>
      <c r="H12" s="250">
        <v>2.9822085153086499</v>
      </c>
      <c r="I12" s="250">
        <v>1.38198075603407</v>
      </c>
    </row>
    <row r="13" spans="1:21">
      <c r="A13" s="251">
        <v>30682</v>
      </c>
      <c r="B13" s="250">
        <v>12.1180582182597</v>
      </c>
      <c r="C13" s="250">
        <v>59.936577974462097</v>
      </c>
      <c r="D13" s="250">
        <v>41.174956569498498</v>
      </c>
      <c r="E13" s="250">
        <v>50.9856406028169</v>
      </c>
      <c r="F13" s="250">
        <v>6.3596994792914403</v>
      </c>
      <c r="G13" s="250">
        <v>1.7325736498529201</v>
      </c>
      <c r="H13" s="250">
        <v>3.19158209859367</v>
      </c>
      <c r="I13" s="250">
        <v>1.50850761875523</v>
      </c>
    </row>
    <row r="14" spans="1:21">
      <c r="A14" s="251">
        <v>31048</v>
      </c>
      <c r="B14" s="250">
        <v>12.8454669437563</v>
      </c>
      <c r="C14" s="250">
        <v>61.197406930542698</v>
      </c>
      <c r="D14" s="250">
        <v>42.403893793507699</v>
      </c>
      <c r="E14" s="250">
        <v>51.679238358840102</v>
      </c>
      <c r="F14" s="250">
        <v>6.1682208124133204</v>
      </c>
      <c r="G14" s="250">
        <v>2.0923439070827001</v>
      </c>
      <c r="H14" s="250">
        <v>3.3614556296036802</v>
      </c>
      <c r="I14" s="250">
        <v>1.6626507959891199</v>
      </c>
    </row>
    <row r="15" spans="1:21">
      <c r="A15" s="251">
        <v>31413</v>
      </c>
      <c r="B15" s="250">
        <v>13.593583122479499</v>
      </c>
      <c r="C15" s="250">
        <v>62.601958797728301</v>
      </c>
      <c r="D15" s="250">
        <v>43.745361153007998</v>
      </c>
      <c r="E15" s="250">
        <v>52.485776971355101</v>
      </c>
      <c r="F15" s="250">
        <v>5.8869241413670101</v>
      </c>
      <c r="G15" s="250">
        <v>2.2960074637449601</v>
      </c>
      <c r="H15" s="250">
        <v>3.4973136467009902</v>
      </c>
      <c r="I15" s="250">
        <v>1.8291845093886701</v>
      </c>
    </row>
    <row r="16" spans="1:21">
      <c r="A16" s="251">
        <v>31778</v>
      </c>
      <c r="B16" s="250">
        <v>14.3787734561381</v>
      </c>
      <c r="C16" s="250">
        <v>64.074066018737199</v>
      </c>
      <c r="D16" s="250">
        <v>45.252992944307998</v>
      </c>
      <c r="E16" s="250">
        <v>53.360437906857101</v>
      </c>
      <c r="F16" s="250">
        <v>5.7931963022483997</v>
      </c>
      <c r="G16" s="250">
        <v>2.3590474062650002</v>
      </c>
      <c r="H16" s="250">
        <v>3.7223749190333799</v>
      </c>
      <c r="I16" s="250">
        <v>1.93072973415759</v>
      </c>
    </row>
    <row r="17" spans="1:9">
      <c r="A17" s="251">
        <v>32143</v>
      </c>
      <c r="B17" s="250">
        <v>15.211823941238</v>
      </c>
      <c r="C17" s="250">
        <v>65.644115774625703</v>
      </c>
      <c r="D17" s="250">
        <v>46.9101520011384</v>
      </c>
      <c r="E17" s="250">
        <v>54.311837123231903</v>
      </c>
      <c r="F17" s="250">
        <v>5.8261872466203899</v>
      </c>
      <c r="G17" s="250">
        <v>2.4605545419571002</v>
      </c>
      <c r="H17" s="250">
        <v>3.9130807871543798</v>
      </c>
      <c r="I17" s="250">
        <v>2.0407857376848102</v>
      </c>
    </row>
    <row r="18" spans="1:9">
      <c r="A18" s="251">
        <v>32509</v>
      </c>
      <c r="B18" s="250">
        <v>16.125855844153801</v>
      </c>
      <c r="C18" s="250">
        <v>67.2458472923052</v>
      </c>
      <c r="D18" s="250">
        <v>48.6247028681994</v>
      </c>
      <c r="E18" s="250">
        <v>55.261004583476101</v>
      </c>
      <c r="F18" s="250">
        <v>6.13059206872859</v>
      </c>
      <c r="G18" s="250">
        <v>2.4532792890973298</v>
      </c>
      <c r="H18" s="250">
        <v>3.8963860641380799</v>
      </c>
      <c r="I18" s="250">
        <v>1.99703392979497</v>
      </c>
    </row>
    <row r="19" spans="1:9">
      <c r="A19" s="251">
        <v>32874</v>
      </c>
      <c r="B19" s="250">
        <v>17.0907797781352</v>
      </c>
      <c r="C19" s="250">
        <v>68.917937489556905</v>
      </c>
      <c r="D19" s="250">
        <v>50.3533181183764</v>
      </c>
      <c r="E19" s="250">
        <v>56.1044280531436</v>
      </c>
      <c r="F19" s="250">
        <v>6.24775556141664</v>
      </c>
      <c r="G19" s="250">
        <v>2.5096809911069902</v>
      </c>
      <c r="H19" s="250">
        <v>3.77805274103974</v>
      </c>
      <c r="I19" s="250">
        <v>1.7578371676267099</v>
      </c>
    </row>
    <row r="20" spans="1:9">
      <c r="A20" s="251">
        <v>33239</v>
      </c>
      <c r="B20" s="250">
        <v>18.064324618744902</v>
      </c>
      <c r="C20" s="250">
        <v>70.578196770895403</v>
      </c>
      <c r="D20" s="250">
        <v>52.108946874015103</v>
      </c>
      <c r="E20" s="250">
        <v>56.8455836701255</v>
      </c>
      <c r="F20" s="250">
        <v>6.0695528421057396</v>
      </c>
      <c r="G20" s="250">
        <v>2.4556563708630801</v>
      </c>
      <c r="H20" s="250">
        <v>3.68908238095274</v>
      </c>
      <c r="I20" s="250">
        <v>1.5282748327450899</v>
      </c>
    </row>
    <row r="21" spans="1:9">
      <c r="A21" s="251">
        <v>33604</v>
      </c>
      <c r="B21" s="250">
        <v>19.133969493091101</v>
      </c>
      <c r="C21" s="250">
        <v>72.084428910640995</v>
      </c>
      <c r="D21" s="250">
        <v>53.938177030038901</v>
      </c>
      <c r="E21" s="250">
        <v>57.541086510525503</v>
      </c>
      <c r="F21" s="250">
        <v>6.3344797490140499</v>
      </c>
      <c r="G21" s="250">
        <v>2.2094502945588199</v>
      </c>
      <c r="H21" s="250">
        <v>3.7131002989477002</v>
      </c>
      <c r="I21" s="250">
        <v>1.39368139981552</v>
      </c>
    </row>
    <row r="22" spans="1:9">
      <c r="A22" s="251">
        <v>33970</v>
      </c>
      <c r="B22" s="250">
        <v>20.192263370358901</v>
      </c>
      <c r="C22" s="250">
        <v>73.110610606920204</v>
      </c>
      <c r="D22" s="250">
        <v>55.8631282171838</v>
      </c>
      <c r="E22" s="250">
        <v>58.244112261037998</v>
      </c>
      <c r="F22" s="250">
        <v>5.8663449136177999</v>
      </c>
      <c r="G22" s="250">
        <v>1.5033110520633099</v>
      </c>
      <c r="H22" s="250">
        <v>3.7759473674560602</v>
      </c>
      <c r="I22" s="250">
        <v>1.3566473470915601</v>
      </c>
    </row>
    <row r="23" spans="1:9">
      <c r="A23" s="251">
        <v>34335</v>
      </c>
      <c r="B23" s="250">
        <v>21.314823247447599</v>
      </c>
      <c r="C23" s="250">
        <v>73.724957168307697</v>
      </c>
      <c r="D23" s="250">
        <v>57.943543613859099</v>
      </c>
      <c r="E23" s="250">
        <v>59.002032150502998</v>
      </c>
      <c r="F23" s="250">
        <v>5.73521108885127</v>
      </c>
      <c r="G23" s="250">
        <v>0.895683012091673</v>
      </c>
      <c r="H23" s="250">
        <v>3.9211707098286301</v>
      </c>
      <c r="I23" s="250">
        <v>1.3984229767105001</v>
      </c>
    </row>
    <row r="24" spans="1:9">
      <c r="A24" s="251">
        <v>34700</v>
      </c>
      <c r="B24" s="250">
        <v>22.545198392443702</v>
      </c>
      <c r="C24" s="250">
        <v>74.030360676541804</v>
      </c>
      <c r="D24" s="250">
        <v>60.153577177905198</v>
      </c>
      <c r="E24" s="250">
        <v>59.818962865562703</v>
      </c>
      <c r="F24" s="250">
        <v>5.8466238325940099</v>
      </c>
      <c r="G24" s="250">
        <v>0.442405783650897</v>
      </c>
      <c r="H24" s="250">
        <v>3.9857118834954801</v>
      </c>
      <c r="I24" s="250">
        <v>1.4698701390147499</v>
      </c>
    </row>
    <row r="25" spans="1:9">
      <c r="A25" s="251">
        <v>35065</v>
      </c>
      <c r="B25" s="250">
        <v>23.824685365440899</v>
      </c>
      <c r="C25" s="250">
        <v>74.151420119425893</v>
      </c>
      <c r="D25" s="250">
        <v>62.4924906246654</v>
      </c>
      <c r="E25" s="250">
        <v>60.664528148626502</v>
      </c>
      <c r="F25" s="250">
        <v>5.7358412497912799</v>
      </c>
      <c r="G25" s="250">
        <v>0.172372270462259</v>
      </c>
      <c r="H25" s="250">
        <v>4.0425126658050301</v>
      </c>
      <c r="I25" s="250">
        <v>1.5304630983419001</v>
      </c>
    </row>
    <row r="26" spans="1:9">
      <c r="A26" s="251">
        <v>35431</v>
      </c>
      <c r="B26" s="250">
        <v>25.037992278793698</v>
      </c>
      <c r="C26" s="250">
        <v>74.360427986944998</v>
      </c>
      <c r="D26" s="250">
        <v>64.977528139292104</v>
      </c>
      <c r="E26" s="250">
        <v>61.469306974986601</v>
      </c>
      <c r="F26" s="250">
        <v>5.1756510323893803</v>
      </c>
      <c r="G26" s="250">
        <v>0.28042166813874903</v>
      </c>
      <c r="H26" s="250">
        <v>4.1652767861191897</v>
      </c>
      <c r="I26" s="250">
        <v>1.5013696545146999</v>
      </c>
    </row>
    <row r="27" spans="1:9">
      <c r="A27" s="251">
        <v>35796</v>
      </c>
      <c r="B27" s="250">
        <v>26.142336207687201</v>
      </c>
      <c r="C27" s="250">
        <v>74.8360911263036</v>
      </c>
      <c r="D27" s="250">
        <v>67.540356156873898</v>
      </c>
      <c r="E27" s="250">
        <v>62.138334299715702</v>
      </c>
      <c r="F27" s="250">
        <v>4.5253534681982499</v>
      </c>
      <c r="G27" s="250">
        <v>0.63775032079090799</v>
      </c>
      <c r="H27" s="250">
        <v>4.1893400934015101</v>
      </c>
      <c r="I27" s="250">
        <v>1.3171760368908401</v>
      </c>
    </row>
    <row r="28" spans="1:9">
      <c r="A28" s="251">
        <v>36161</v>
      </c>
      <c r="B28" s="250">
        <v>27.069244059031401</v>
      </c>
      <c r="C28" s="250">
        <v>75.5310103630828</v>
      </c>
      <c r="D28" s="250">
        <v>70.001220067270907</v>
      </c>
      <c r="E28" s="250">
        <v>62.558995847374199</v>
      </c>
      <c r="F28" s="250">
        <v>3.71127814634271</v>
      </c>
      <c r="G28" s="250">
        <v>0.936007452834687</v>
      </c>
      <c r="H28" s="250">
        <v>3.9641230553896998</v>
      </c>
      <c r="I28" s="250">
        <v>0.95286467043390599</v>
      </c>
    </row>
    <row r="29" spans="1:9">
      <c r="A29" s="251">
        <v>36526</v>
      </c>
      <c r="B29" s="250">
        <v>27.742540659284799</v>
      </c>
      <c r="C29" s="250">
        <v>76.188883864184803</v>
      </c>
      <c r="D29" s="250">
        <v>72.285026821022001</v>
      </c>
      <c r="E29" s="250">
        <v>62.718218707982501</v>
      </c>
      <c r="F29" s="250">
        <v>2.71826738736622</v>
      </c>
      <c r="G29" s="250">
        <v>0.89271582643277403</v>
      </c>
      <c r="H29" s="250">
        <v>3.6239555627262101</v>
      </c>
      <c r="I29" s="250">
        <v>0.56566567054540795</v>
      </c>
    </row>
    <row r="30" spans="1:9">
      <c r="A30" s="251">
        <v>36892</v>
      </c>
      <c r="B30" s="250">
        <v>28.220297851990001</v>
      </c>
      <c r="C30" s="250">
        <v>76.519587660375393</v>
      </c>
      <c r="D30" s="250">
        <v>74.477806321888707</v>
      </c>
      <c r="E30" s="250">
        <v>62.726120314475502</v>
      </c>
      <c r="F30" s="250">
        <v>2.04969191654539</v>
      </c>
      <c r="G30" s="250">
        <v>0.46495545329502802</v>
      </c>
      <c r="H30" s="250">
        <v>3.35914585192574</v>
      </c>
      <c r="I30" s="250">
        <v>0.34894336161341699</v>
      </c>
    </row>
    <row r="31" spans="1:9">
      <c r="A31" s="251">
        <v>37257</v>
      </c>
      <c r="B31" s="250">
        <v>28.6444230288527</v>
      </c>
      <c r="C31" s="250">
        <v>76.390800172082194</v>
      </c>
      <c r="D31" s="250">
        <v>76.752235235717706</v>
      </c>
      <c r="E31" s="250">
        <v>62.792800467214803</v>
      </c>
      <c r="F31" s="250">
        <v>1.9793723152015399</v>
      </c>
      <c r="G31" s="250">
        <v>-0.13886226055269099</v>
      </c>
      <c r="H31" s="250">
        <v>3.3610942650918698</v>
      </c>
      <c r="I31" s="250">
        <v>0.42581401892605902</v>
      </c>
    </row>
    <row r="32" spans="1:9">
      <c r="A32" s="251">
        <v>37622</v>
      </c>
      <c r="B32" s="250">
        <v>29.086020369704499</v>
      </c>
      <c r="C32" s="250">
        <v>75.926252044967896</v>
      </c>
      <c r="D32" s="250">
        <v>79.120236966047898</v>
      </c>
      <c r="E32" s="250">
        <v>63.052339808564398</v>
      </c>
      <c r="F32" s="250">
        <v>2.1765344670790499</v>
      </c>
      <c r="G32" s="250">
        <v>-0.58884945668670496</v>
      </c>
      <c r="H32" s="250">
        <v>3.4568671279910599</v>
      </c>
      <c r="I32" s="250">
        <v>0.66704817764993996</v>
      </c>
    </row>
    <row r="33" spans="1:9">
      <c r="A33" s="251">
        <v>37987</v>
      </c>
      <c r="B33" s="250">
        <v>29.8248356755917</v>
      </c>
      <c r="C33" s="250">
        <v>75.186005367630599</v>
      </c>
      <c r="D33" s="250">
        <v>81.441801167342305</v>
      </c>
      <c r="E33" s="250">
        <v>63.506003821297902</v>
      </c>
      <c r="F33" s="250">
        <v>3.2440021864817101</v>
      </c>
      <c r="G33" s="250">
        <v>-0.96854695450610695</v>
      </c>
      <c r="H33" s="250">
        <v>3.3763816011944399</v>
      </c>
      <c r="I33" s="250">
        <v>0.90591971871828503</v>
      </c>
    </row>
    <row r="34" spans="1:9">
      <c r="A34" s="251">
        <v>38353</v>
      </c>
      <c r="B34" s="250">
        <v>30.621301877022098</v>
      </c>
      <c r="C34" s="250">
        <v>74.134290505609798</v>
      </c>
      <c r="D34" s="250">
        <v>83.423490029698996</v>
      </c>
      <c r="E34" s="250">
        <v>64.054622185919897</v>
      </c>
      <c r="F34" s="250">
        <v>3.2415848056908398</v>
      </c>
      <c r="G34" s="250">
        <v>-1.40741236484677</v>
      </c>
      <c r="H34" s="250">
        <v>2.93670049541949</v>
      </c>
      <c r="I34" s="250">
        <v>0.99766561506200202</v>
      </c>
    </row>
    <row r="35" spans="1:9">
      <c r="A35" s="251">
        <v>38718</v>
      </c>
      <c r="B35" s="250">
        <v>31.552101421685499</v>
      </c>
      <c r="C35" s="250">
        <v>72.750721452787502</v>
      </c>
      <c r="D35" s="250">
        <v>84.932616601019504</v>
      </c>
      <c r="E35" s="250">
        <v>64.608769305404607</v>
      </c>
      <c r="F35" s="250">
        <v>3.4010776715331299</v>
      </c>
      <c r="G35" s="250">
        <v>-1.8895260892204599</v>
      </c>
      <c r="H35" s="250">
        <v>2.3345239498902401</v>
      </c>
      <c r="I35" s="250">
        <v>0.97478652714408198</v>
      </c>
    </row>
    <row r="36" spans="1:9">
      <c r="A36" s="251">
        <v>39083</v>
      </c>
      <c r="B36" s="250">
        <v>32.669808467383596</v>
      </c>
      <c r="C36" s="250">
        <v>71.057250076304101</v>
      </c>
      <c r="D36" s="250">
        <v>85.945284093130098</v>
      </c>
      <c r="E36" s="250">
        <v>65.082677236168806</v>
      </c>
      <c r="F36" s="250">
        <v>3.76608207860916</v>
      </c>
      <c r="G36" s="250">
        <v>-2.36150318213814</v>
      </c>
      <c r="H36" s="250">
        <v>1.68699624251723</v>
      </c>
      <c r="I36" s="250">
        <v>0.82407241753790395</v>
      </c>
    </row>
    <row r="37" spans="1:9">
      <c r="A37" s="251">
        <v>39448</v>
      </c>
      <c r="B37" s="250">
        <v>33.9595364225613</v>
      </c>
      <c r="C37" s="250">
        <v>69.038870287144107</v>
      </c>
      <c r="D37" s="250">
        <v>86.598453220835907</v>
      </c>
      <c r="E37" s="250">
        <v>65.408288092872994</v>
      </c>
      <c r="F37" s="250">
        <v>4.1825096703610001</v>
      </c>
      <c r="G37" s="250">
        <v>-2.8717626344926099</v>
      </c>
      <c r="H37" s="250">
        <v>1.22273406678909</v>
      </c>
      <c r="I37" s="250">
        <v>0.58090865175556206</v>
      </c>
    </row>
    <row r="38" spans="1:9">
      <c r="A38" s="251">
        <v>39814</v>
      </c>
      <c r="B38" s="250">
        <v>35.213405320051102</v>
      </c>
      <c r="C38" s="250">
        <v>66.9218662583759</v>
      </c>
      <c r="D38" s="250">
        <v>87.386813996790394</v>
      </c>
      <c r="E38" s="250">
        <v>65.619437271207204</v>
      </c>
      <c r="F38" s="250">
        <v>4.06491544773443</v>
      </c>
      <c r="G38" s="250">
        <v>-3.0808266335931398</v>
      </c>
      <c r="H38" s="250">
        <v>1.3231414183477099</v>
      </c>
      <c r="I38" s="250">
        <v>0.40022389502759698</v>
      </c>
    </row>
    <row r="39" spans="1:9">
      <c r="A39" s="251">
        <v>40179</v>
      </c>
      <c r="B39" s="250">
        <v>36.176676031742403</v>
      </c>
      <c r="C39" s="250">
        <v>65.024097151454797</v>
      </c>
      <c r="D39" s="250">
        <v>88.684409040279604</v>
      </c>
      <c r="E39" s="250">
        <v>65.908166727467204</v>
      </c>
      <c r="F39" s="250">
        <v>3.2789655080956601</v>
      </c>
      <c r="G39" s="250">
        <v>-2.8410879164696001</v>
      </c>
      <c r="H39" s="250">
        <v>1.8296625585695401</v>
      </c>
      <c r="I39" s="250">
        <v>0.52066032905632598</v>
      </c>
    </row>
    <row r="40" spans="1:9">
      <c r="A40" s="251">
        <v>40544</v>
      </c>
      <c r="B40" s="250">
        <v>36.8701272426961</v>
      </c>
      <c r="C40" s="250">
        <v>63.428896499468401</v>
      </c>
      <c r="D40" s="250">
        <v>90.294127147514303</v>
      </c>
      <c r="E40" s="250">
        <v>66.275288557634298</v>
      </c>
      <c r="F40" s="250">
        <v>2.5933929357267802</v>
      </c>
      <c r="G40" s="250">
        <v>-2.4670560428154098</v>
      </c>
      <c r="H40" s="250">
        <v>2.0890135949499098</v>
      </c>
      <c r="I40" s="250">
        <v>0.64208755156645803</v>
      </c>
    </row>
    <row r="41" spans="1:9">
      <c r="A41" s="251">
        <v>40909</v>
      </c>
      <c r="B41" s="250">
        <v>37.343095387599398</v>
      </c>
      <c r="C41" s="250">
        <v>62.207920221861698</v>
      </c>
      <c r="D41" s="250">
        <v>91.956394884613005</v>
      </c>
      <c r="E41" s="250">
        <v>66.655954836843094</v>
      </c>
      <c r="F41" s="250">
        <v>2.0009473008272698</v>
      </c>
      <c r="G41" s="250">
        <v>-1.9421004801166899</v>
      </c>
      <c r="H41" s="250">
        <v>2.0638197547361599</v>
      </c>
      <c r="I41" s="250">
        <v>0.65092927177126103</v>
      </c>
    </row>
    <row r="42" spans="1:9">
      <c r="A42" s="251">
        <v>41275</v>
      </c>
      <c r="B42" s="250">
        <v>37.893722080260403</v>
      </c>
      <c r="C42" s="250">
        <v>61.474845768896799</v>
      </c>
      <c r="D42" s="250">
        <v>93.565525437337499</v>
      </c>
      <c r="E42" s="250">
        <v>67.053829963314698</v>
      </c>
      <c r="F42" s="250">
        <v>1.9904465752604401</v>
      </c>
      <c r="G42" s="250">
        <v>-1.1651458079830801</v>
      </c>
      <c r="H42" s="250">
        <v>1.9561044499614</v>
      </c>
      <c r="I42" s="250">
        <v>0.65501021473255505</v>
      </c>
    </row>
    <row r="43" spans="1:9">
      <c r="A43" s="251">
        <v>41640</v>
      </c>
      <c r="B43" s="250">
        <v>38.540363931340003</v>
      </c>
      <c r="C43" s="250">
        <v>61.120572148208304</v>
      </c>
      <c r="D43" s="250">
        <v>95.113660406440701</v>
      </c>
      <c r="E43" s="250">
        <v>67.498519147692093</v>
      </c>
      <c r="F43" s="250">
        <v>1.55186256876069</v>
      </c>
      <c r="G43" s="250">
        <v>-0.44685676765033899</v>
      </c>
      <c r="H43" s="250">
        <v>1.85891002943095</v>
      </c>
      <c r="I43" s="250">
        <v>0.70698076193717996</v>
      </c>
    </row>
    <row r="44" spans="1:9">
      <c r="A44" s="251">
        <v>42005</v>
      </c>
      <c r="B44" s="250">
        <v>38.8808940959522</v>
      </c>
      <c r="C44" s="250">
        <v>61.059454231069999</v>
      </c>
      <c r="D44" s="250">
        <v>96.689049997507297</v>
      </c>
      <c r="E44" s="250">
        <v>67.9734024262372</v>
      </c>
      <c r="F44" s="250">
        <v>-0.79107514449887895</v>
      </c>
      <c r="G44" s="250">
        <v>0.300547291183479</v>
      </c>
      <c r="H44" s="250">
        <v>1.8450806796510399</v>
      </c>
      <c r="I44" s="250">
        <v>0.74569141360597802</v>
      </c>
    </row>
    <row r="45" spans="1:9">
      <c r="A45" s="251">
        <v>42370</v>
      </c>
      <c r="B45" s="250">
        <v>38.869789444945098</v>
      </c>
      <c r="C45" s="250">
        <v>61.1019549166354</v>
      </c>
      <c r="D45" s="250">
        <v>98.292824004856101</v>
      </c>
      <c r="E45" s="250">
        <v>68.457079265807195</v>
      </c>
      <c r="F45" s="250">
        <v>-4.2660333224019302</v>
      </c>
      <c r="G45" s="250">
        <v>0.93769544886137901</v>
      </c>
      <c r="H45" s="250">
        <v>1.85681435318208</v>
      </c>
      <c r="I45" s="250">
        <v>0.76823316102440298</v>
      </c>
    </row>
  </sheetData>
  <mergeCells count="2">
    <mergeCell ref="B2:E2"/>
    <mergeCell ref="F2:I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0"/>
  <sheetViews>
    <sheetView zoomScale="85" zoomScaleNormal="85" workbookViewId="0">
      <selection activeCell="H13" sqref="H13"/>
    </sheetView>
  </sheetViews>
  <sheetFormatPr baseColWidth="10" defaultRowHeight="15"/>
  <sheetData>
    <row r="2" spans="2:14">
      <c r="B2" s="208"/>
      <c r="C2" s="428" t="s">
        <v>309</v>
      </c>
      <c r="D2" s="428"/>
      <c r="E2" s="428"/>
      <c r="F2" s="428"/>
      <c r="G2" s="428" t="s">
        <v>310</v>
      </c>
      <c r="H2" s="428"/>
      <c r="I2" s="428"/>
      <c r="J2" s="428"/>
      <c r="K2" s="428" t="s">
        <v>311</v>
      </c>
      <c r="L2" s="428"/>
      <c r="M2" s="428"/>
      <c r="N2" s="428"/>
    </row>
    <row r="3" spans="2:14">
      <c r="B3" s="208"/>
      <c r="C3" s="260" t="s">
        <v>116</v>
      </c>
      <c r="D3" s="260" t="s">
        <v>366</v>
      </c>
      <c r="E3" s="260" t="s">
        <v>283</v>
      </c>
      <c r="F3" s="260" t="s">
        <v>71</v>
      </c>
      <c r="G3" s="260" t="s">
        <v>116</v>
      </c>
      <c r="H3" s="260" t="s">
        <v>366</v>
      </c>
      <c r="I3" s="260" t="s">
        <v>283</v>
      </c>
      <c r="J3" s="260" t="s">
        <v>71</v>
      </c>
      <c r="K3" s="260" t="s">
        <v>116</v>
      </c>
      <c r="L3" s="260" t="s">
        <v>366</v>
      </c>
      <c r="M3" s="260" t="s">
        <v>283</v>
      </c>
      <c r="N3" s="260" t="s">
        <v>71</v>
      </c>
    </row>
    <row r="4" spans="2:14">
      <c r="B4" s="261" t="s">
        <v>369</v>
      </c>
      <c r="C4" s="208">
        <v>0.16822316477682656</v>
      </c>
      <c r="D4" s="208">
        <v>0.14661334034112461</v>
      </c>
      <c r="E4" s="208">
        <v>0.12850322493118865</v>
      </c>
      <c r="F4" s="208">
        <v>0.15473273082434411</v>
      </c>
      <c r="G4" s="208">
        <v>0.24561928580769263</v>
      </c>
      <c r="H4" s="208">
        <v>0.14162376615926489</v>
      </c>
      <c r="I4" s="208">
        <v>0.17950682903186857</v>
      </c>
      <c r="J4" s="208">
        <v>0.22909801008180994</v>
      </c>
      <c r="K4" s="208">
        <v>5.6545697597971303E-2</v>
      </c>
      <c r="L4" s="208">
        <v>4.2881887563394179E-2</v>
      </c>
      <c r="M4" s="208">
        <v>3.8389264616706005E-2</v>
      </c>
      <c r="N4" s="208">
        <v>7.0138677153716883E-2</v>
      </c>
    </row>
    <row r="5" spans="2:14">
      <c r="B5" s="261" t="s">
        <v>367</v>
      </c>
      <c r="C5" s="208">
        <v>9.3037640248807396E-2</v>
      </c>
      <c r="D5" s="208">
        <v>7.1730291947789654E-2</v>
      </c>
      <c r="E5" s="208">
        <v>0.1156732065367896</v>
      </c>
      <c r="F5" s="208">
        <v>6.7613795705369822E-2</v>
      </c>
      <c r="G5" s="208">
        <v>0.16797368515278399</v>
      </c>
      <c r="H5" s="208">
        <v>8.482149494860837E-2</v>
      </c>
      <c r="I5" s="208">
        <v>0.17220996266751487</v>
      </c>
      <c r="J5" s="208">
        <v>8.6192896002168631E-2</v>
      </c>
      <c r="K5" s="208">
        <v>8.381312734172458E-2</v>
      </c>
      <c r="L5" s="208">
        <v>6.3794920550097126E-2</v>
      </c>
      <c r="M5" s="208">
        <v>5.2539042808001861E-2</v>
      </c>
      <c r="N5" s="208">
        <v>5.1004791890985154E-2</v>
      </c>
    </row>
    <row r="6" spans="2:14">
      <c r="B6" s="261" t="s">
        <v>368</v>
      </c>
      <c r="C6" s="208">
        <v>3.8208289820880842E-2</v>
      </c>
      <c r="D6" s="208">
        <v>3.1938605864630265E-2</v>
      </c>
      <c r="E6" s="208">
        <v>5.8327331199104658E-3</v>
      </c>
      <c r="F6" s="208">
        <v>3.4958342516660967E-2</v>
      </c>
      <c r="G6" s="208">
        <v>6.885040765384734E-2</v>
      </c>
      <c r="H6" s="208">
        <v>3.0936218746226835E-2</v>
      </c>
      <c r="I6" s="208">
        <v>1.1895782758047861E-2</v>
      </c>
      <c r="J6" s="208">
        <v>4.5755879147362413E-2</v>
      </c>
      <c r="K6" s="208">
        <v>1.8067592097967804E-2</v>
      </c>
      <c r="L6" s="208">
        <v>9.3887929813980028E-3</v>
      </c>
      <c r="M6" s="208">
        <v>2.3239915651074861E-3</v>
      </c>
      <c r="N6" s="208">
        <v>6.3723559821587845E-3</v>
      </c>
    </row>
    <row r="8" spans="2:14">
      <c r="B8" s="303" t="s">
        <v>345</v>
      </c>
      <c r="C8" s="303" t="s">
        <v>371</v>
      </c>
    </row>
    <row r="9" spans="2:14">
      <c r="B9" s="259" t="s">
        <v>63</v>
      </c>
      <c r="C9" s="259" t="s">
        <v>370</v>
      </c>
    </row>
    <row r="10" spans="2:14">
      <c r="B10" s="259" t="s">
        <v>316</v>
      </c>
      <c r="C10" s="259" t="s">
        <v>683</v>
      </c>
    </row>
  </sheetData>
  <mergeCells count="3">
    <mergeCell ref="C2:F2"/>
    <mergeCell ref="G2:J2"/>
    <mergeCell ref="K2:N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0"/>
  <sheetViews>
    <sheetView topLeftCell="E1" zoomScaleNormal="100" workbookViewId="0">
      <selection activeCell="G6" sqref="G6"/>
    </sheetView>
  </sheetViews>
  <sheetFormatPr baseColWidth="10" defaultRowHeight="15"/>
  <cols>
    <col min="1" max="5" width="11.42578125" style="210"/>
  </cols>
  <sheetData>
    <row r="1" spans="1:12">
      <c r="A1"/>
      <c r="B1"/>
      <c r="C1"/>
      <c r="D1"/>
      <c r="E1"/>
    </row>
    <row r="2" spans="1:12">
      <c r="A2" s="209" t="s">
        <v>312</v>
      </c>
      <c r="B2" s="209"/>
      <c r="C2" s="209"/>
      <c r="D2" s="209"/>
      <c r="E2" s="209"/>
    </row>
    <row r="3" spans="1:12">
      <c r="A3" s="209"/>
      <c r="B3" s="209" t="s">
        <v>116</v>
      </c>
      <c r="C3" s="209" t="s">
        <v>366</v>
      </c>
      <c r="D3" s="209" t="s">
        <v>283</v>
      </c>
      <c r="E3" s="209" t="s">
        <v>71</v>
      </c>
    </row>
    <row r="4" spans="1:12">
      <c r="A4" s="209">
        <v>1970</v>
      </c>
      <c r="B4" s="209">
        <v>4.3154731892622173</v>
      </c>
      <c r="C4" s="209">
        <v>4.1593282443534934</v>
      </c>
      <c r="D4" s="209">
        <v>1.6258934543552694</v>
      </c>
      <c r="E4" s="209">
        <v>4.5057319258251551</v>
      </c>
      <c r="H4" s="262" t="s">
        <v>345</v>
      </c>
      <c r="I4" s="262" t="s">
        <v>372</v>
      </c>
    </row>
    <row r="5" spans="1:12">
      <c r="A5" s="209">
        <v>1971</v>
      </c>
      <c r="B5" s="209">
        <v>4.310280407479099</v>
      </c>
      <c r="C5" s="209">
        <v>4.0750416819140822</v>
      </c>
      <c r="D5" s="209">
        <v>1.6301144256635602</v>
      </c>
      <c r="E5" s="209">
        <v>4.5024631416702574</v>
      </c>
      <c r="H5" s="262" t="s">
        <v>63</v>
      </c>
      <c r="I5" s="262" t="s">
        <v>370</v>
      </c>
    </row>
    <row r="6" spans="1:12">
      <c r="A6" s="209">
        <v>1972</v>
      </c>
      <c r="B6" s="209">
        <v>4.3171993910415738</v>
      </c>
      <c r="C6" s="209">
        <v>4.0410359363558079</v>
      </c>
      <c r="D6" s="209">
        <v>1.620358867424164</v>
      </c>
      <c r="E6" s="209">
        <v>4.6746948726661595</v>
      </c>
      <c r="H6" s="399" t="s">
        <v>682</v>
      </c>
      <c r="I6" s="399" t="s">
        <v>684</v>
      </c>
      <c r="J6" s="399"/>
      <c r="K6" s="399"/>
      <c r="L6" s="399"/>
    </row>
    <row r="7" spans="1:12">
      <c r="A7" s="209">
        <v>1973</v>
      </c>
      <c r="B7" s="209">
        <v>4.4146978067803175</v>
      </c>
      <c r="C7" s="209">
        <v>4.0408845631913239</v>
      </c>
      <c r="D7" s="209">
        <v>1.6857951064809091</v>
      </c>
      <c r="E7" s="209">
        <v>5.0017811669508232</v>
      </c>
    </row>
    <row r="8" spans="1:12">
      <c r="A8" s="209">
        <v>1974</v>
      </c>
      <c r="B8" s="209">
        <v>4.6801539027458805</v>
      </c>
      <c r="C8" s="209">
        <v>4.0653557197181938</v>
      </c>
      <c r="D8" s="209">
        <v>1.7152944339808474</v>
      </c>
      <c r="E8" s="209">
        <v>5.2520603258043419</v>
      </c>
    </row>
    <row r="9" spans="1:12">
      <c r="A9" s="209">
        <v>1975</v>
      </c>
      <c r="B9" s="209">
        <v>4.9719745753152322</v>
      </c>
      <c r="C9" s="209">
        <v>4.1107662619951997</v>
      </c>
      <c r="D9" s="209">
        <v>1.7717281064394259</v>
      </c>
      <c r="E9" s="209">
        <v>5.679891792870678</v>
      </c>
    </row>
    <row r="10" spans="1:12">
      <c r="A10" s="209">
        <v>1976</v>
      </c>
      <c r="B10" s="209">
        <v>4.9425112122777648</v>
      </c>
      <c r="C10" s="209">
        <v>4.1057289632049434</v>
      </c>
      <c r="D10" s="209">
        <v>1.8443764080130483</v>
      </c>
      <c r="E10" s="209">
        <v>5.9185403135135077</v>
      </c>
    </row>
    <row r="11" spans="1:12">
      <c r="A11" s="209">
        <v>1977</v>
      </c>
      <c r="B11" s="209">
        <v>4.9447338429423882</v>
      </c>
      <c r="C11" s="209">
        <v>4.1903630176579529</v>
      </c>
      <c r="D11" s="209">
        <v>1.9176820284891232</v>
      </c>
      <c r="E11" s="209">
        <v>6.0138459474545733</v>
      </c>
    </row>
    <row r="12" spans="1:12">
      <c r="A12" s="209">
        <v>1978</v>
      </c>
      <c r="B12" s="209">
        <v>4.9667203400253177</v>
      </c>
      <c r="C12" s="209">
        <v>4.1329526518030022</v>
      </c>
      <c r="D12" s="209">
        <v>1.8901703681252422</v>
      </c>
      <c r="E12" s="209">
        <v>5.9514571786635768</v>
      </c>
    </row>
    <row r="13" spans="1:12">
      <c r="A13" s="209">
        <v>1979</v>
      </c>
      <c r="B13" s="209">
        <v>5.293390129258654</v>
      </c>
      <c r="C13" s="209">
        <v>4.1621062279763752</v>
      </c>
      <c r="D13" s="209">
        <v>2.1771267981395157</v>
      </c>
      <c r="E13" s="209">
        <v>6.020481934805014</v>
      </c>
    </row>
    <row r="14" spans="1:12">
      <c r="A14" s="209">
        <v>1980</v>
      </c>
      <c r="B14" s="209">
        <v>5.8630555488756997</v>
      </c>
      <c r="C14" s="209">
        <v>4.3338373127983321</v>
      </c>
      <c r="D14" s="209">
        <v>2.3999062678304139</v>
      </c>
      <c r="E14" s="209">
        <v>6.0030964844889922</v>
      </c>
    </row>
    <row r="15" spans="1:12">
      <c r="A15" s="209">
        <v>1981</v>
      </c>
      <c r="B15" s="209">
        <v>6.3249994896203612</v>
      </c>
      <c r="C15" s="209">
        <v>4.3736355499856954</v>
      </c>
      <c r="D15" s="209">
        <v>2.6437828420706655</v>
      </c>
      <c r="E15" s="209">
        <v>6.2208684962079799</v>
      </c>
    </row>
    <row r="16" spans="1:12">
      <c r="A16" s="209">
        <v>1982</v>
      </c>
      <c r="B16" s="209">
        <v>7.0070608022336378</v>
      </c>
      <c r="C16" s="209">
        <v>4.3544733574728083</v>
      </c>
      <c r="D16" s="209">
        <v>2.9490533861370962</v>
      </c>
      <c r="E16" s="209">
        <v>6.6680882108615736</v>
      </c>
    </row>
    <row r="17" spans="1:5">
      <c r="A17" s="209">
        <v>1983</v>
      </c>
      <c r="B17" s="209">
        <v>7.2259228003387328</v>
      </c>
      <c r="C17" s="209">
        <v>4.3180602657927096</v>
      </c>
      <c r="D17" s="209">
        <v>3.1492576847066771</v>
      </c>
      <c r="E17" s="209">
        <v>6.7156351837253077</v>
      </c>
    </row>
    <row r="18" spans="1:5">
      <c r="A18" s="209">
        <v>1984</v>
      </c>
      <c r="B18" s="209">
        <v>7.4096974427086666</v>
      </c>
      <c r="C18" s="209">
        <v>4.1875845040925066</v>
      </c>
      <c r="D18" s="209">
        <v>3.2912605435455577</v>
      </c>
      <c r="E18" s="209">
        <v>6.5199754774308687</v>
      </c>
    </row>
    <row r="19" spans="1:5">
      <c r="A19" s="209">
        <v>1985</v>
      </c>
      <c r="B19" s="209">
        <v>7.7343590322549405</v>
      </c>
      <c r="C19" s="209">
        <v>4.297084717161451</v>
      </c>
      <c r="D19" s="209">
        <v>3.4601350563703068</v>
      </c>
      <c r="E19" s="209">
        <v>6.4678633962857859</v>
      </c>
    </row>
    <row r="20" spans="1:5">
      <c r="A20" s="209">
        <v>1986</v>
      </c>
      <c r="B20" s="209">
        <v>8.0394212780195922</v>
      </c>
      <c r="C20" s="209">
        <v>4.1675869749062366</v>
      </c>
      <c r="D20" s="209">
        <v>3.8789292266034656</v>
      </c>
      <c r="E20" s="209">
        <v>6.6315238885171945</v>
      </c>
    </row>
    <row r="21" spans="1:5">
      <c r="A21" s="209">
        <v>1987</v>
      </c>
      <c r="B21" s="209">
        <v>8.2709345029125423</v>
      </c>
      <c r="C21" s="209">
        <v>4.1170731445267981</v>
      </c>
      <c r="D21" s="209">
        <v>4.2757295164254989</v>
      </c>
      <c r="E21" s="209">
        <v>6.8189283636923141</v>
      </c>
    </row>
    <row r="22" spans="1:5">
      <c r="A22" s="209">
        <v>1988</v>
      </c>
      <c r="B22" s="209">
        <v>8.4628207383022698</v>
      </c>
      <c r="C22" s="209">
        <v>4.0558523879112229</v>
      </c>
      <c r="D22" s="209">
        <v>4.6851474019016992</v>
      </c>
      <c r="E22" s="209">
        <v>7.0032882731400443</v>
      </c>
    </row>
    <row r="23" spans="1:5">
      <c r="A23" s="209">
        <v>1989</v>
      </c>
      <c r="B23" s="209">
        <v>8.626616154717814</v>
      </c>
      <c r="C23" s="209">
        <v>4.1075114853468087</v>
      </c>
      <c r="D23" s="209">
        <v>5.1720613135601141</v>
      </c>
      <c r="E23" s="209">
        <v>7.206792675159396</v>
      </c>
    </row>
    <row r="24" spans="1:5">
      <c r="A24" s="209">
        <v>1990</v>
      </c>
      <c r="B24" s="209">
        <v>8.7453404381023798</v>
      </c>
      <c r="C24" s="209">
        <v>4.2561768282362271</v>
      </c>
      <c r="D24" s="209">
        <v>5.5642992912101779</v>
      </c>
      <c r="E24" s="209">
        <v>7.4881467532771762</v>
      </c>
    </row>
    <row r="25" spans="1:5">
      <c r="A25" s="209">
        <v>1991</v>
      </c>
      <c r="B25" s="209">
        <v>9.0180233583958795</v>
      </c>
      <c r="C25" s="209">
        <v>4.5023093103430849</v>
      </c>
      <c r="D25" s="209">
        <v>5.858451652784237</v>
      </c>
      <c r="E25" s="209">
        <v>7.8718397290056359</v>
      </c>
    </row>
    <row r="26" spans="1:5">
      <c r="A26" s="209">
        <v>1992</v>
      </c>
      <c r="B26" s="209">
        <v>8.903733185607976</v>
      </c>
      <c r="C26" s="209">
        <v>4.7316939604934998</v>
      </c>
      <c r="D26" s="209">
        <v>5.5584230949288234</v>
      </c>
      <c r="E26" s="209">
        <v>7.9295294545303836</v>
      </c>
    </row>
    <row r="27" spans="1:5">
      <c r="A27" s="209">
        <v>1993</v>
      </c>
      <c r="B27" s="209">
        <v>9.0312282156517885</v>
      </c>
      <c r="C27" s="209">
        <v>4.8965750243667623</v>
      </c>
      <c r="D27" s="209">
        <v>5.5598568168925766</v>
      </c>
      <c r="E27" s="209">
        <v>7.9687548471021374</v>
      </c>
    </row>
    <row r="28" spans="1:5">
      <c r="A28" s="209">
        <v>1994</v>
      </c>
      <c r="B28" s="209">
        <v>9.0729522748976166</v>
      </c>
      <c r="C28" s="209">
        <v>5.1247225883288863</v>
      </c>
      <c r="D28" s="209">
        <v>5.7348996455033809</v>
      </c>
      <c r="E28" s="209">
        <v>7.937287677591601</v>
      </c>
    </row>
    <row r="29" spans="1:5">
      <c r="A29" s="209">
        <v>1995</v>
      </c>
      <c r="B29" s="209">
        <v>9.3992716984843394</v>
      </c>
      <c r="C29" s="209">
        <v>5.4901982199610018</v>
      </c>
      <c r="D29" s="209">
        <v>6.251547796438647</v>
      </c>
      <c r="E29" s="209">
        <v>8.0031673453441297</v>
      </c>
    </row>
    <row r="30" spans="1:5">
      <c r="A30" s="209">
        <v>1996</v>
      </c>
      <c r="B30" s="209">
        <v>9.5589574518260907</v>
      </c>
      <c r="C30" s="209">
        <v>5.8877960382305261</v>
      </c>
      <c r="D30" s="209">
        <v>6.5949801446688845</v>
      </c>
      <c r="E30" s="209">
        <v>8.1267784199107425</v>
      </c>
    </row>
    <row r="31" spans="1:5">
      <c r="A31" s="209">
        <v>1997</v>
      </c>
      <c r="B31" s="209">
        <v>9.9381911321060716</v>
      </c>
      <c r="C31" s="209">
        <v>6.3175346007546693</v>
      </c>
      <c r="D31" s="209">
        <v>6.7942491808551928</v>
      </c>
      <c r="E31" s="209">
        <v>8.3249278589851592</v>
      </c>
    </row>
    <row r="32" spans="1:5">
      <c r="A32" s="209">
        <v>1998</v>
      </c>
      <c r="B32" s="209">
        <v>10.278907153224788</v>
      </c>
      <c r="C32" s="209">
        <v>6.6907095308611924</v>
      </c>
      <c r="D32" s="209">
        <v>6.97971883504961</v>
      </c>
      <c r="E32" s="209">
        <v>8.6158210572041973</v>
      </c>
    </row>
    <row r="33" spans="1:5">
      <c r="A33" s="209">
        <v>1999</v>
      </c>
      <c r="B33" s="209">
        <v>10.972425263290353</v>
      </c>
      <c r="C33" s="209">
        <v>6.9405537783554196</v>
      </c>
      <c r="D33" s="209">
        <v>7.3092072105251056</v>
      </c>
      <c r="E33" s="209">
        <v>8.9456151605331975</v>
      </c>
    </row>
    <row r="34" spans="1:5">
      <c r="A34" s="209">
        <v>2000</v>
      </c>
      <c r="B34" s="209">
        <v>11.99081404489438</v>
      </c>
      <c r="C34" s="209">
        <v>7.1129632696093665</v>
      </c>
      <c r="D34" s="209">
        <v>7.6533529699053791</v>
      </c>
      <c r="E34" s="209">
        <v>9.2647318134385213</v>
      </c>
    </row>
    <row r="35" spans="1:5">
      <c r="A35" s="209">
        <v>2001</v>
      </c>
      <c r="B35" s="209">
        <v>12.341031843356703</v>
      </c>
      <c r="C35" s="209">
        <v>7.2886977909742106</v>
      </c>
      <c r="D35" s="209">
        <v>7.9517704879445832</v>
      </c>
      <c r="E35" s="209">
        <v>9.506570827177443</v>
      </c>
    </row>
    <row r="36" spans="1:5">
      <c r="A36" s="209">
        <v>2002</v>
      </c>
      <c r="B36" s="209">
        <v>12.119560150500831</v>
      </c>
      <c r="C36" s="209">
        <v>7.2313728342286012</v>
      </c>
      <c r="D36" s="209">
        <v>7.7934609902866114</v>
      </c>
      <c r="E36" s="209">
        <v>9.3788620675829328</v>
      </c>
    </row>
    <row r="37" spans="1:5">
      <c r="A37" s="209">
        <v>2003</v>
      </c>
      <c r="B37" s="209">
        <v>11.670842378222533</v>
      </c>
      <c r="C37" s="209">
        <v>7.2592194379430248</v>
      </c>
      <c r="D37" s="209">
        <v>7.4632035119878983</v>
      </c>
      <c r="E37" s="209">
        <v>9.2000094497339155</v>
      </c>
    </row>
    <row r="38" spans="1:5">
      <c r="A38" s="209">
        <v>2004</v>
      </c>
      <c r="B38" s="209">
        <v>11.27671974175308</v>
      </c>
      <c r="C38" s="209">
        <v>7.0630746551204995</v>
      </c>
      <c r="D38" s="209">
        <v>7.191731293474513</v>
      </c>
      <c r="E38" s="209">
        <v>9.0586830984348019</v>
      </c>
    </row>
    <row r="39" spans="1:5">
      <c r="A39" s="209">
        <v>2005</v>
      </c>
      <c r="B39" s="209">
        <v>10.98143468922666</v>
      </c>
      <c r="C39" s="209">
        <v>6.9174812783322981</v>
      </c>
      <c r="D39" s="209">
        <v>6.9626665855290026</v>
      </c>
      <c r="E39" s="209">
        <v>8.9780887693748976</v>
      </c>
    </row>
    <row r="40" spans="1:5">
      <c r="A40" s="209">
        <v>2006</v>
      </c>
      <c r="B40" s="209">
        <v>10.925508957753774</v>
      </c>
      <c r="C40" s="209">
        <v>6.9067327966932934</v>
      </c>
      <c r="D40" s="209">
        <v>6.8441097595683758</v>
      </c>
      <c r="E40" s="209">
        <v>8.9977061031048677</v>
      </c>
    </row>
    <row r="41" spans="1:5">
      <c r="A41" s="209">
        <v>2007</v>
      </c>
      <c r="B41" s="209">
        <v>11.073544915549416</v>
      </c>
      <c r="C41" s="209">
        <v>6.9267589866819437</v>
      </c>
      <c r="D41" s="209">
        <v>6.7244181730924293</v>
      </c>
      <c r="E41" s="209">
        <v>9.0515065702173381</v>
      </c>
    </row>
    <row r="42" spans="1:5">
      <c r="A42" s="209">
        <v>2008</v>
      </c>
      <c r="B42" s="209">
        <v>11.34246447538081</v>
      </c>
      <c r="C42" s="209">
        <v>7.062439269051592</v>
      </c>
      <c r="D42" s="209">
        <v>6.9199434726047881</v>
      </c>
      <c r="E42" s="209">
        <v>9.1388986173636724</v>
      </c>
    </row>
    <row r="43" spans="1:5">
      <c r="A43" s="209">
        <v>2009</v>
      </c>
      <c r="B43" s="209">
        <v>11.688353939624365</v>
      </c>
      <c r="C43" s="209">
        <v>7.4100703867169218</v>
      </c>
      <c r="D43" s="209">
        <v>7.1164805212251796</v>
      </c>
      <c r="E43" s="209">
        <v>9.4850886452595766</v>
      </c>
    </row>
    <row r="44" spans="1:5">
      <c r="A44" s="209">
        <v>2010</v>
      </c>
      <c r="B44" s="209">
        <v>11.472337489533192</v>
      </c>
      <c r="C44" s="209">
        <v>7.8363164376422656</v>
      </c>
      <c r="D44" s="209">
        <v>6.9510338340661786</v>
      </c>
      <c r="E44" s="209">
        <v>9.186158860221795</v>
      </c>
    </row>
    <row r="45" spans="1:5">
      <c r="A45" s="209">
        <v>2011</v>
      </c>
      <c r="B45" s="209">
        <v>11.360081545693509</v>
      </c>
      <c r="C45" s="209">
        <v>8.058080141118614</v>
      </c>
      <c r="D45" s="209">
        <v>6.9354636575726936</v>
      </c>
      <c r="E45" s="209">
        <v>8.8067036745046323</v>
      </c>
    </row>
    <row r="46" spans="1:5">
      <c r="A46" s="209">
        <v>2012</v>
      </c>
      <c r="B46" s="209">
        <v>11.189795339589978</v>
      </c>
      <c r="C46" s="209">
        <v>8.0935172879139365</v>
      </c>
      <c r="D46" s="209">
        <v>7.1203444203491202</v>
      </c>
      <c r="E46" s="209">
        <v>8.6018998005201048</v>
      </c>
    </row>
    <row r="47" spans="1:5">
      <c r="A47" s="209">
        <v>2013</v>
      </c>
      <c r="B47" s="209">
        <v>11.131966061927681</v>
      </c>
      <c r="C47" s="209">
        <v>7.9458074223400104</v>
      </c>
      <c r="D47" s="209">
        <v>7.2157216089667759</v>
      </c>
      <c r="E47" s="209">
        <v>8.3123545902271889</v>
      </c>
    </row>
    <row r="48" spans="1:5">
      <c r="A48" s="209">
        <v>2014</v>
      </c>
      <c r="B48" s="209">
        <v>10.969891704029818</v>
      </c>
      <c r="C48" s="209">
        <v>7.7029964259800758</v>
      </c>
      <c r="D48" s="209">
        <v>7.1130127822887665</v>
      </c>
      <c r="E48" s="209">
        <v>7.8285716643577388</v>
      </c>
    </row>
    <row r="49" spans="1:5">
      <c r="A49" s="209">
        <v>2015</v>
      </c>
      <c r="B49" s="209">
        <v>10.877423617223775</v>
      </c>
      <c r="C49" s="209">
        <v>7.6298334116898463</v>
      </c>
      <c r="D49" s="209">
        <v>7.3199899601378169</v>
      </c>
      <c r="E49" s="209">
        <v>7.8980973200083069</v>
      </c>
    </row>
    <row r="50" spans="1:5">
      <c r="A50" s="209"/>
      <c r="B50" s="209"/>
      <c r="C50" s="209"/>
      <c r="D50" s="209"/>
      <c r="E50" s="209"/>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92D050"/>
  </sheetPr>
  <dimension ref="A3:N32"/>
  <sheetViews>
    <sheetView topLeftCell="C1" zoomScale="70" zoomScaleNormal="70" workbookViewId="0">
      <selection activeCell="H4" sqref="H4"/>
    </sheetView>
  </sheetViews>
  <sheetFormatPr baseColWidth="10" defaultRowHeight="15"/>
  <sheetData>
    <row r="3" spans="1:14">
      <c r="H3" s="25"/>
      <c r="I3" s="211"/>
    </row>
    <row r="4" spans="1:14">
      <c r="A4" t="s">
        <v>399</v>
      </c>
      <c r="H4" s="25" t="s">
        <v>345</v>
      </c>
      <c r="I4" s="264" t="s">
        <v>685</v>
      </c>
    </row>
    <row r="5" spans="1:14">
      <c r="H5" s="25"/>
      <c r="I5" s="25"/>
    </row>
    <row r="6" spans="1:14">
      <c r="C6" s="276" t="s">
        <v>395</v>
      </c>
      <c r="D6" s="276" t="s">
        <v>396</v>
      </c>
      <c r="I6" s="399"/>
    </row>
    <row r="7" spans="1:14">
      <c r="A7" s="279" t="s">
        <v>397</v>
      </c>
      <c r="B7">
        <v>2001</v>
      </c>
      <c r="C7">
        <v>0</v>
      </c>
      <c r="D7">
        <v>0</v>
      </c>
    </row>
    <row r="8" spans="1:14">
      <c r="A8" s="279" t="s">
        <v>397</v>
      </c>
      <c r="B8">
        <v>2002</v>
      </c>
      <c r="C8">
        <v>-4.2601600000000003E-2</v>
      </c>
      <c r="D8">
        <v>-4.5300000000000002E-3</v>
      </c>
    </row>
    <row r="9" spans="1:14">
      <c r="A9" s="279" t="s">
        <v>397</v>
      </c>
      <c r="B9">
        <v>2003</v>
      </c>
      <c r="C9">
        <v>-4.46024E-2</v>
      </c>
      <c r="D9">
        <v>3.6811999999999999E-3</v>
      </c>
      <c r="G9" s="277" t="s">
        <v>397</v>
      </c>
      <c r="H9" s="277"/>
      <c r="I9" s="277"/>
      <c r="J9" s="277"/>
      <c r="K9" s="277"/>
      <c r="L9" s="277"/>
      <c r="M9" s="277"/>
      <c r="N9" s="277" t="s">
        <v>398</v>
      </c>
    </row>
    <row r="10" spans="1:14">
      <c r="A10" s="279" t="s">
        <v>397</v>
      </c>
      <c r="B10">
        <v>2004</v>
      </c>
      <c r="C10">
        <v>2.1313700000000001E-2</v>
      </c>
      <c r="D10">
        <v>8.1417100000000006E-2</v>
      </c>
    </row>
    <row r="11" spans="1:14">
      <c r="A11" s="279" t="s">
        <v>397</v>
      </c>
      <c r="B11">
        <v>2005</v>
      </c>
      <c r="C11">
        <v>5.29728E-2</v>
      </c>
      <c r="D11">
        <v>0.1250153</v>
      </c>
    </row>
    <row r="12" spans="1:14">
      <c r="A12" s="279" t="s">
        <v>397</v>
      </c>
      <c r="B12">
        <v>2006</v>
      </c>
      <c r="C12">
        <v>3.2167399999999999E-2</v>
      </c>
      <c r="D12">
        <v>0.2124538</v>
      </c>
    </row>
    <row r="13" spans="1:14">
      <c r="A13" s="279" t="s">
        <v>397</v>
      </c>
      <c r="B13">
        <v>2007</v>
      </c>
      <c r="C13">
        <v>5.3394299999999999E-2</v>
      </c>
      <c r="D13">
        <v>0.27164840000000001</v>
      </c>
    </row>
    <row r="14" spans="1:14">
      <c r="A14" s="279" t="s">
        <v>397</v>
      </c>
      <c r="B14">
        <v>2008</v>
      </c>
      <c r="C14">
        <v>4.83122E-2</v>
      </c>
      <c r="D14">
        <v>0.2406778</v>
      </c>
    </row>
    <row r="15" spans="1:14">
      <c r="A15" s="279" t="s">
        <v>397</v>
      </c>
      <c r="B15">
        <v>2009</v>
      </c>
      <c r="C15">
        <v>-1.55239E-2</v>
      </c>
      <c r="D15">
        <v>0.23537830000000001</v>
      </c>
    </row>
    <row r="16" spans="1:14">
      <c r="A16" s="279" t="s">
        <v>397</v>
      </c>
      <c r="B16">
        <v>2010</v>
      </c>
      <c r="C16">
        <v>4.4199000000000002E-2</v>
      </c>
      <c r="D16">
        <v>0.26024439999999999</v>
      </c>
    </row>
    <row r="17" spans="1:4">
      <c r="A17" s="279" t="s">
        <v>397</v>
      </c>
      <c r="B17">
        <v>2011</v>
      </c>
      <c r="C17">
        <v>8.3871799999999996E-2</v>
      </c>
      <c r="D17">
        <v>0.25877860000000003</v>
      </c>
    </row>
    <row r="18" spans="1:4">
      <c r="A18" s="279" t="s">
        <v>397</v>
      </c>
      <c r="B18">
        <v>2012</v>
      </c>
      <c r="C18">
        <v>6.1272600000000003E-2</v>
      </c>
      <c r="D18">
        <v>0.26517390000000002</v>
      </c>
    </row>
    <row r="19" spans="1:4">
      <c r="A19" s="279" t="s">
        <v>397</v>
      </c>
      <c r="B19">
        <v>2013</v>
      </c>
      <c r="C19">
        <v>7.47366E-2</v>
      </c>
      <c r="D19">
        <v>0.28973769999999999</v>
      </c>
    </row>
    <row r="20" spans="1:4">
      <c r="A20" s="279" t="s">
        <v>398</v>
      </c>
      <c r="B20">
        <v>2001</v>
      </c>
      <c r="C20">
        <v>0</v>
      </c>
      <c r="D20">
        <v>0</v>
      </c>
    </row>
    <row r="21" spans="1:4">
      <c r="A21" s="279" t="s">
        <v>398</v>
      </c>
      <c r="B21">
        <v>2002</v>
      </c>
      <c r="C21">
        <v>-1.6051300000000001E-2</v>
      </c>
      <c r="D21">
        <v>6.5483100000000002E-2</v>
      </c>
    </row>
    <row r="22" spans="1:4">
      <c r="A22" s="279" t="s">
        <v>398</v>
      </c>
      <c r="B22">
        <v>2003</v>
      </c>
      <c r="C22">
        <v>-7.8974000000000006E-3</v>
      </c>
      <c r="D22">
        <v>7.1876499999999996E-2</v>
      </c>
    </row>
    <row r="23" spans="1:4">
      <c r="A23" s="279" t="s">
        <v>398</v>
      </c>
      <c r="B23">
        <v>2004</v>
      </c>
      <c r="C23">
        <v>3.2550799999999998E-2</v>
      </c>
      <c r="D23">
        <v>0.18744849999999999</v>
      </c>
    </row>
    <row r="24" spans="1:4">
      <c r="A24" s="279" t="s">
        <v>398</v>
      </c>
      <c r="B24">
        <v>2005</v>
      </c>
      <c r="C24">
        <v>6.3077900000000006E-2</v>
      </c>
      <c r="D24">
        <v>0.22985169999999999</v>
      </c>
    </row>
    <row r="25" spans="1:4">
      <c r="A25" s="279" t="s">
        <v>398</v>
      </c>
      <c r="B25">
        <v>2006</v>
      </c>
      <c r="C25">
        <v>7.2974200000000003E-2</v>
      </c>
      <c r="D25">
        <v>0.34828189999999998</v>
      </c>
    </row>
    <row r="26" spans="1:4">
      <c r="A26" s="279" t="s">
        <v>398</v>
      </c>
      <c r="B26">
        <v>2007</v>
      </c>
      <c r="C26">
        <v>0.11852169999999999</v>
      </c>
      <c r="D26">
        <v>0.40727229999999998</v>
      </c>
    </row>
    <row r="27" spans="1:4">
      <c r="A27" s="279" t="s">
        <v>398</v>
      </c>
      <c r="B27">
        <v>2008</v>
      </c>
      <c r="C27">
        <v>9.6732100000000001E-2</v>
      </c>
      <c r="D27">
        <v>0.40639500000000001</v>
      </c>
    </row>
    <row r="28" spans="1:4">
      <c r="A28" s="279" t="s">
        <v>398</v>
      </c>
      <c r="B28">
        <v>2009</v>
      </c>
      <c r="C28">
        <v>4.20752E-2</v>
      </c>
      <c r="D28">
        <v>0.37494280000000002</v>
      </c>
    </row>
    <row r="29" spans="1:4">
      <c r="A29" s="279" t="s">
        <v>398</v>
      </c>
      <c r="B29">
        <v>2010</v>
      </c>
      <c r="C29">
        <v>7.2888400000000006E-2</v>
      </c>
      <c r="D29">
        <v>0.43877890000000003</v>
      </c>
    </row>
    <row r="30" spans="1:4">
      <c r="A30" s="279" t="s">
        <v>398</v>
      </c>
      <c r="B30">
        <v>2011</v>
      </c>
      <c r="C30">
        <v>5.4023700000000001E-2</v>
      </c>
      <c r="D30">
        <v>0.46305750000000001</v>
      </c>
    </row>
    <row r="31" spans="1:4">
      <c r="A31" s="279" t="s">
        <v>398</v>
      </c>
      <c r="B31">
        <v>2012</v>
      </c>
      <c r="C31">
        <v>4.0994599999999999E-2</v>
      </c>
      <c r="D31">
        <v>0.50623700000000005</v>
      </c>
    </row>
    <row r="32" spans="1:4">
      <c r="A32" s="279" t="s">
        <v>398</v>
      </c>
      <c r="B32">
        <v>2013</v>
      </c>
      <c r="C32">
        <v>4.5093500000000002E-2</v>
      </c>
      <c r="D32">
        <v>0.49836059999999999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53</vt:i4>
      </vt:variant>
      <vt:variant>
        <vt:lpstr>Graphiques</vt:lpstr>
      </vt:variant>
      <vt:variant>
        <vt:i4>55</vt:i4>
      </vt:variant>
    </vt:vector>
  </HeadingPairs>
  <TitlesOfParts>
    <vt:vector size="108" baseType="lpstr">
      <vt:lpstr>Graphique introduction</vt:lpstr>
      <vt:lpstr>G1 &amp; 2</vt:lpstr>
      <vt:lpstr>G3</vt:lpstr>
      <vt:lpstr>G4</vt:lpstr>
      <vt:lpstr>G5</vt:lpstr>
      <vt:lpstr>G6 &amp; 7</vt:lpstr>
      <vt:lpstr>Graph8</vt:lpstr>
      <vt:lpstr>Graph9</vt:lpstr>
      <vt:lpstr>Graph10A</vt:lpstr>
      <vt:lpstr>Graph10B</vt:lpstr>
      <vt:lpstr>Graph10C</vt:lpstr>
      <vt:lpstr>Graph11</vt:lpstr>
      <vt:lpstr>G12</vt:lpstr>
      <vt:lpstr>G13</vt:lpstr>
      <vt:lpstr>Graph14</vt:lpstr>
      <vt:lpstr>Graph15</vt:lpstr>
      <vt:lpstr>Graph16</vt:lpstr>
      <vt:lpstr>Graph17</vt:lpstr>
      <vt:lpstr>Graph18</vt:lpstr>
      <vt:lpstr>G19 &amp; 20</vt:lpstr>
      <vt:lpstr>G21</vt:lpstr>
      <vt:lpstr>G22</vt:lpstr>
      <vt:lpstr>G23</vt:lpstr>
      <vt:lpstr>G24 - volume</vt:lpstr>
      <vt:lpstr>G24 - Value</vt:lpstr>
      <vt:lpstr>G25</vt:lpstr>
      <vt:lpstr>G26</vt:lpstr>
      <vt:lpstr>G27</vt:lpstr>
      <vt:lpstr>G28</vt:lpstr>
      <vt:lpstr>G29</vt:lpstr>
      <vt:lpstr>G30</vt:lpstr>
      <vt:lpstr>G31</vt:lpstr>
      <vt:lpstr>G32</vt:lpstr>
      <vt:lpstr>Graph33</vt:lpstr>
      <vt:lpstr>G34</vt:lpstr>
      <vt:lpstr>G35</vt:lpstr>
      <vt:lpstr>G36</vt:lpstr>
      <vt:lpstr>Gtextbox</vt:lpstr>
      <vt:lpstr>G37</vt:lpstr>
      <vt:lpstr>G38</vt:lpstr>
      <vt:lpstr>G39</vt:lpstr>
      <vt:lpstr>G40</vt:lpstr>
      <vt:lpstr>G41</vt:lpstr>
      <vt:lpstr>G42</vt:lpstr>
      <vt:lpstr>G43</vt:lpstr>
      <vt:lpstr>G44</vt:lpstr>
      <vt:lpstr>G45</vt:lpstr>
      <vt:lpstr>G46</vt:lpstr>
      <vt:lpstr>Graph47</vt:lpstr>
      <vt:lpstr>Graph48</vt:lpstr>
      <vt:lpstr>Graph49</vt:lpstr>
      <vt:lpstr>Graph50</vt:lpstr>
      <vt:lpstr>Graph51</vt:lpstr>
      <vt:lpstr>Graph1</vt:lpstr>
      <vt:lpstr>Graph2</vt:lpstr>
      <vt:lpstr>Graph3</vt:lpstr>
      <vt:lpstr>Graph4</vt:lpstr>
      <vt:lpstr>Graph5</vt:lpstr>
      <vt:lpstr>Graph6</vt:lpstr>
      <vt:lpstr>Graph7</vt:lpstr>
      <vt:lpstr>G11</vt:lpstr>
      <vt:lpstr>Graph12</vt:lpstr>
      <vt:lpstr>Graph13</vt:lpstr>
      <vt:lpstr>Graph19</vt:lpstr>
      <vt:lpstr>Graph20</vt:lpstr>
      <vt:lpstr>Graph21</vt:lpstr>
      <vt:lpstr>Graph22</vt:lpstr>
      <vt:lpstr>Graph23</vt:lpstr>
      <vt:lpstr>Graph24 - Volume</vt:lpstr>
      <vt:lpstr>Graph24 - Value</vt:lpstr>
      <vt:lpstr>Graph25</vt:lpstr>
      <vt:lpstr>Graph 26</vt:lpstr>
      <vt:lpstr>Graph27</vt:lpstr>
      <vt:lpstr>Graph28</vt:lpstr>
      <vt:lpstr>Graph29</vt:lpstr>
      <vt:lpstr>Graph30</vt:lpstr>
      <vt:lpstr>Graph31</vt:lpstr>
      <vt:lpstr>Graph32</vt:lpstr>
      <vt:lpstr>Graph34</vt:lpstr>
      <vt:lpstr>Graph35</vt:lpstr>
      <vt:lpstr>Graph36 Germany</vt:lpstr>
      <vt:lpstr>Graph36 Italy</vt:lpstr>
      <vt:lpstr>Graph36 Spain</vt:lpstr>
      <vt:lpstr>Graphtextbox</vt:lpstr>
      <vt:lpstr>Graph37</vt:lpstr>
      <vt:lpstr>Graph38tradable</vt:lpstr>
      <vt:lpstr>Graph38nontradable</vt:lpstr>
      <vt:lpstr>Graph39</vt:lpstr>
      <vt:lpstr>Graph40 - Manuf</vt:lpstr>
      <vt:lpstr>Graph40 - Invest</vt:lpstr>
      <vt:lpstr>Graph40 - Intermed</vt:lpstr>
      <vt:lpstr>Graph40 - Conso</vt:lpstr>
      <vt:lpstr>Graph41</vt:lpstr>
      <vt:lpstr>Graph42</vt:lpstr>
      <vt:lpstr>Graph43 - Germany</vt:lpstr>
      <vt:lpstr>Graph43 - Belgium</vt:lpstr>
      <vt:lpstr>Graph43 - Spain</vt:lpstr>
      <vt:lpstr>Graph43 - France</vt:lpstr>
      <vt:lpstr>Graph43 - Italy</vt:lpstr>
      <vt:lpstr>Graph43 - Netherlands</vt:lpstr>
      <vt:lpstr>Graphique 44 - Germany</vt:lpstr>
      <vt:lpstr>Graphique 44 - Belgium</vt:lpstr>
      <vt:lpstr>Graphique 44 - Spain</vt:lpstr>
      <vt:lpstr>Graphique 44 - France</vt:lpstr>
      <vt:lpstr>Graphique 44 - Italy</vt:lpstr>
      <vt:lpstr>Graphique 44 - Netherlands</vt:lpstr>
      <vt:lpstr>Graph45</vt:lpstr>
      <vt:lpstr>Graph46</vt:lpstr>
    </vt:vector>
  </TitlesOfParts>
  <Company>SPM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Margarita Lopez Forero</cp:lastModifiedBy>
  <dcterms:created xsi:type="dcterms:W3CDTF">2019-03-19T14:59:29Z</dcterms:created>
  <dcterms:modified xsi:type="dcterms:W3CDTF">2019-11-22T18:19:42Z</dcterms:modified>
</cp:coreProperties>
</file>