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 firstSheet="12" activeTab="14"/>
  </bookViews>
  <sheets>
    <sheet name="Sommaire" sheetId="27" r:id="rId1"/>
    <sheet name="G1 impots production europe" sheetId="22" r:id="rId2"/>
    <sheet name="G2 evolution impot entreprise F" sheetId="23" r:id="rId3"/>
    <sheet name="Tab1 Tx impot CVAE FR " sheetId="24" r:id="rId4"/>
    <sheet name="Tab2 recette ficales" sheetId="25" r:id="rId5"/>
    <sheet name="G3 repartition sectorielle CVAE" sheetId="15" r:id="rId6"/>
    <sheet name="G4 repartition CFE activité" sheetId="13" r:id="rId7"/>
    <sheet name="G5 repartition TFPB activité" sheetId="14" r:id="rId8"/>
    <sheet name="G6 répartition effet secteur" sheetId="1" r:id="rId9"/>
    <sheet name="G7 repartition effet intensité" sheetId="3" r:id="rId10"/>
    <sheet name="G8 réparticion effet effectifs" sheetId="4" r:id="rId11"/>
    <sheet name="G9 réparition effet productivit" sheetId="5" r:id="rId12"/>
    <sheet name="G10 réparition effet santé fina" sheetId="6" r:id="rId13"/>
    <sheet name="G11 estimation répartion région" sheetId="16" r:id="rId14"/>
    <sheet name="G12 répartition effet Covid" sheetId="2" r:id="rId15"/>
  </sheets>
  <definedNames>
    <definedName name="_xlchart.v1.0" hidden="1">#REF!</definedName>
    <definedName name="_xlchart.v1.1" hidden="1">#REF!</definedName>
    <definedName name="_xlchart.v1.2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3" l="1"/>
  <c r="D9" i="23" l="1"/>
  <c r="E9" i="23"/>
  <c r="G9" i="23"/>
  <c r="H9" i="23"/>
  <c r="I9" i="23"/>
  <c r="J9" i="23"/>
  <c r="K9" i="23"/>
  <c r="L9" i="23"/>
  <c r="M9" i="23"/>
  <c r="N9" i="23"/>
  <c r="O9" i="23"/>
  <c r="P9" i="23"/>
  <c r="Q9" i="23"/>
  <c r="R9" i="23"/>
  <c r="F9" i="23"/>
  <c r="J10" i="22"/>
  <c r="J12" i="22"/>
  <c r="J13" i="22"/>
  <c r="J9" i="22"/>
  <c r="J14" i="22"/>
  <c r="J16" i="22"/>
  <c r="J8" i="22"/>
  <c r="J15" i="22"/>
  <c r="J11" i="22"/>
  <c r="I10" i="22"/>
  <c r="I12" i="22"/>
  <c r="I13" i="22"/>
  <c r="I9" i="22"/>
  <c r="I14" i="22"/>
  <c r="I16" i="22"/>
  <c r="I8" i="22"/>
  <c r="I15" i="22"/>
  <c r="I11" i="22"/>
  <c r="H14" i="22"/>
  <c r="H12" i="22"/>
  <c r="H10" i="22"/>
  <c r="H11" i="22"/>
  <c r="H15" i="22"/>
  <c r="H13" i="22"/>
  <c r="H9" i="22"/>
  <c r="H8" i="22"/>
  <c r="H16" i="22"/>
  <c r="K8" i="22" l="1"/>
  <c r="K11" i="22"/>
  <c r="K9" i="22"/>
  <c r="K10" i="22"/>
  <c r="K12" i="22"/>
  <c r="K14" i="22"/>
  <c r="K13" i="22"/>
  <c r="K15" i="22"/>
  <c r="K16" i="22"/>
  <c r="C25" i="16" l="1"/>
  <c r="F25" i="16"/>
  <c r="B25" i="16"/>
  <c r="D24" i="16" s="1"/>
  <c r="D21" i="16"/>
  <c r="D7" i="16"/>
  <c r="D22" i="16" l="1"/>
  <c r="D13" i="16"/>
  <c r="D16" i="16"/>
  <c r="D19" i="16"/>
  <c r="D8" i="16"/>
  <c r="D11" i="16"/>
  <c r="D23" i="16"/>
  <c r="D10" i="16"/>
  <c r="D12" i="16"/>
  <c r="D17" i="16"/>
  <c r="D14" i="16"/>
  <c r="D15" i="16"/>
  <c r="D9" i="16"/>
  <c r="D18" i="16"/>
  <c r="D20" i="16"/>
  <c r="D25" i="16" l="1"/>
  <c r="E23" i="16" l="1"/>
  <c r="E21" i="16"/>
  <c r="E14" i="16"/>
  <c r="E9" i="16"/>
  <c r="E20" i="16"/>
  <c r="E24" i="16"/>
  <c r="E18" i="16"/>
  <c r="E16" i="16"/>
  <c r="E22" i="16"/>
  <c r="E8" i="16"/>
  <c r="E12" i="16"/>
  <c r="E17" i="16"/>
  <c r="E13" i="16"/>
  <c r="E10" i="16"/>
  <c r="E19" i="16"/>
  <c r="E11" i="16"/>
  <c r="E15" i="16"/>
  <c r="E7" i="16"/>
  <c r="E25" i="16" l="1"/>
</calcChain>
</file>

<file path=xl/sharedStrings.xml><?xml version="1.0" encoding="utf-8"?>
<sst xmlns="http://schemas.openxmlformats.org/spreadsheetml/2006/main" count="312" uniqueCount="198">
  <si>
    <t>Code NACE17</t>
  </si>
  <si>
    <t>Code Nace 38</t>
  </si>
  <si>
    <t>Grands secteurs</t>
  </si>
  <si>
    <t>Activités immobilières</t>
  </si>
  <si>
    <t>LZ</t>
  </si>
  <si>
    <t>Autres services</t>
  </si>
  <si>
    <t>Agriculture, sylviculture et pêche</t>
  </si>
  <si>
    <t>AZ</t>
  </si>
  <si>
    <t>Industrie</t>
  </si>
  <si>
    <t>Hébergement et restauration</t>
  </si>
  <si>
    <t>IZ</t>
  </si>
  <si>
    <t>Autres activités de services</t>
  </si>
  <si>
    <t>RU</t>
  </si>
  <si>
    <t>RZ, SZ, TZ et UZ</t>
  </si>
  <si>
    <t>Construction</t>
  </si>
  <si>
    <t>FZ</t>
  </si>
  <si>
    <t>Administration publique, enseignement, santé humaine et action sociale</t>
  </si>
  <si>
    <t>OQ</t>
  </si>
  <si>
    <t>OZ, PZ, et QA, QB</t>
  </si>
  <si>
    <t>Activités scientifiques et techniques ; services administratifs et de soutien</t>
  </si>
  <si>
    <t>MN</t>
  </si>
  <si>
    <t>MA, MB, MC et NZ</t>
  </si>
  <si>
    <t>Activités financières et d'assurance</t>
  </si>
  <si>
    <t>KZ</t>
  </si>
  <si>
    <t>Information et communication</t>
  </si>
  <si>
    <t>JZ</t>
  </si>
  <si>
    <t>Commerce ; réparation d'automobiles et de motocycles</t>
  </si>
  <si>
    <t>GZ</t>
  </si>
  <si>
    <t>Commerce</t>
  </si>
  <si>
    <t>Transports et entreposage</t>
  </si>
  <si>
    <t>HZ</t>
  </si>
  <si>
    <t>Fabrication de matériels de transport</t>
  </si>
  <si>
    <t>C4</t>
  </si>
  <si>
    <t>CL</t>
  </si>
  <si>
    <t>Fabrication d'autres produits industriels</t>
  </si>
  <si>
    <t>C5</t>
  </si>
  <si>
    <t>CB-CC, CE-CH, CM</t>
  </si>
  <si>
    <t>Fabrication d'équipements électriques, électroniques, informatiques ; fabrication de machines</t>
  </si>
  <si>
    <t>C3</t>
  </si>
  <si>
    <t>CI-CK</t>
  </si>
  <si>
    <t>Fabrication de denrées alimentaires, de boissons et de produits à base de tabac</t>
  </si>
  <si>
    <t>C1</t>
  </si>
  <si>
    <t>CA</t>
  </si>
  <si>
    <t>Industries extractives, énergie, eau, gestion des déchets et dépollution</t>
  </si>
  <si>
    <t>DE</t>
  </si>
  <si>
    <t>BZ, DZ et EZ</t>
  </si>
  <si>
    <t>baisse_cet_tot_ova</t>
  </si>
  <si>
    <t>(first) grdenom_by_tfp_810</t>
  </si>
  <si>
    <t>Immobilier</t>
  </si>
  <si>
    <t>Agriculture</t>
  </si>
  <si>
    <t>Hotellerie-restauration</t>
  </si>
  <si>
    <t>Transports</t>
  </si>
  <si>
    <t>Autres industries</t>
  </si>
  <si>
    <t>Electronique, informatique, machines-outils</t>
  </si>
  <si>
    <t>Nom dans la source (naf17)</t>
  </si>
  <si>
    <t>Industrie agroalimentaire</t>
  </si>
  <si>
    <t>Mines, énergie, eau, déchets</t>
  </si>
  <si>
    <t>réencodage NAF17</t>
  </si>
  <si>
    <t>Secteurs d'activités</t>
  </si>
  <si>
    <t>Montant total de TFPB (M€)</t>
  </si>
  <si>
    <t>Évolution du montant total de TFPB (%)</t>
  </si>
  <si>
    <t>Activités spécialisées, scientifiques, techniques et de soutien</t>
  </si>
  <si>
    <t>Activité non codifiée</t>
  </si>
  <si>
    <t>Ensemble</t>
  </si>
  <si>
    <t>Montant total de CFE (M€)</t>
  </si>
  <si>
    <t>Évolution du montant total de CFE (%)</t>
  </si>
  <si>
    <t>Répartition (%)</t>
  </si>
  <si>
    <t>Montant total de CVAE (M€)</t>
  </si>
  <si>
    <t>Évolution du montant total de CVAE (%)</t>
  </si>
  <si>
    <t>Secteurs d'activité</t>
  </si>
  <si>
    <t>Part du nombre d'entreprises (%)</t>
  </si>
  <si>
    <t>Régions</t>
  </si>
  <si>
    <t xml:space="preserve">Baisse des impôts de production entre 2020 et 2021 (milliards d’€) </t>
  </si>
  <si>
    <t xml:space="preserve">Nombre d'entreprises concernées par la baisse des impôts </t>
  </si>
  <si>
    <t>Part baisse</t>
  </si>
  <si>
    <t>Part nombre entreprises</t>
  </si>
  <si>
    <t>Île-de-France</t>
  </si>
  <si>
    <t>Auvergne-Rhône-Alpes</t>
  </si>
  <si>
    <t>Hauts-de-France</t>
  </si>
  <si>
    <t>Grand-Est</t>
  </si>
  <si>
    <t>Occitanie</t>
  </si>
  <si>
    <t>Nouvelle-Aquitaine</t>
  </si>
  <si>
    <t>Provence-Alpes-Côte d'Azur</t>
  </si>
  <si>
    <t>Pays de la Loire</t>
  </si>
  <si>
    <t>Bretagne</t>
  </si>
  <si>
    <t>Centre-Val de Loire</t>
  </si>
  <si>
    <t>Bourgogne-Franche-Comté</t>
  </si>
  <si>
    <t>Normandie</t>
  </si>
  <si>
    <t>La Réunion</t>
  </si>
  <si>
    <t>Martinique</t>
  </si>
  <si>
    <t>Corse</t>
  </si>
  <si>
    <t>Guadeloupe</t>
  </si>
  <si>
    <t>Guyane</t>
  </si>
  <si>
    <t>Mayotte</t>
  </si>
  <si>
    <t>Total</t>
  </si>
  <si>
    <t>Lien 1 : https://www.economie.gouv.fr/files/files/directions_services/plan-de-relance/donnees-baisse-impots-production.pdf?v=1621020212</t>
  </si>
  <si>
    <t>Note : La variable source est codée "baisse_cet_tot_ova"</t>
  </si>
  <si>
    <t>Gestion, publicité, R&amp;D, intérim, location, voyage</t>
  </si>
  <si>
    <t>Finance et assurance</t>
  </si>
  <si>
    <t>Commerce et automobile</t>
  </si>
  <si>
    <t>Administration, enseignement, santé et action sociale</t>
  </si>
  <si>
    <t>France</t>
  </si>
  <si>
    <t>Allemagne</t>
  </si>
  <si>
    <t>Espagne</t>
  </si>
  <si>
    <t>Italie</t>
  </si>
  <si>
    <t>Autriche</t>
  </si>
  <si>
    <t>Pays-Bas</t>
  </si>
  <si>
    <t>Belgique</t>
  </si>
  <si>
    <t>Nom de l'imposition</t>
  </si>
  <si>
    <t>2008</t>
  </si>
  <si>
    <t>2019</t>
  </si>
  <si>
    <t>Pays</t>
  </si>
  <si>
    <t>PIB 2019</t>
  </si>
  <si>
    <t>Suède</t>
  </si>
  <si>
    <t>Danemark</t>
  </si>
  <si>
    <t>Monnaie</t>
  </si>
  <si>
    <t>Euros</t>
  </si>
  <si>
    <t>Couronne danoise</t>
  </si>
  <si>
    <t>Couronne suèdoise</t>
  </si>
  <si>
    <t>Autres impôts sur la production hors masse salariale</t>
  </si>
  <si>
    <t>Evolution PIB</t>
  </si>
  <si>
    <t>Impôts sur la production (hors masse salariale), en % du PIB</t>
  </si>
  <si>
    <t>Lien Suède : https://www.scb.se/en/finding-statistics/statistics-by-subject-area/national-accounts/national-accounts/national-accounts-quarterly-and-annual-estimates/pong/tables-and-graphs/tables/gdp-expenditure-approach-1950-2020-aggregated/</t>
  </si>
  <si>
    <t>Lien Danemark : https://www.statbank.dk/20515</t>
  </si>
  <si>
    <t>Lien : https://ec.europa.eu/eurostat/databrowser/bookmark/01bb7e63-0324-42d8-8a4e-0e46d0bcc5d2?lang=fr</t>
  </si>
  <si>
    <t>PIB 2008</t>
  </si>
  <si>
    <t>Variation 2008-2019, points de % vis-à-vis du PIB</t>
  </si>
  <si>
    <t>Evolution annuelle</t>
  </si>
  <si>
    <t>Variable</t>
  </si>
  <si>
    <t>Part de la région dans la VA nationale</t>
  </si>
  <si>
    <t>Evolution impots production</t>
  </si>
  <si>
    <t>Moins de 0,5 million d’€</t>
  </si>
  <si>
    <t>Entre 0,5 et 3 millions d’€</t>
  </si>
  <si>
    <t>Entre 3 et 10 millions d’€</t>
  </si>
  <si>
    <t>Entre 10 et 50 millions d’€</t>
  </si>
  <si>
    <t>Plus de 50 millions d’€</t>
  </si>
  <si>
    <t>Chiffre d’affaires (CA) hors taxe</t>
  </si>
  <si>
    <t>Taux effectif d'imposition sur la VA avant le 1er janvier 2021</t>
  </si>
  <si>
    <t>Taux effectif d'imposition sur la VA après le 1er janvier 2021</t>
  </si>
  <si>
    <t>0,5% + (CA - 0,5M)/2,5</t>
  </si>
  <si>
    <t>0,5% + 0,9 % x (CA - 3M)/7</t>
  </si>
  <si>
    <t>1,4% + 0,1% x (CA-10M)/40M</t>
  </si>
  <si>
    <t>0,25% + (CA - 0,5M)/2,5</t>
  </si>
  <si>
    <t>0,25% + 0,45 % x (CA - 3M)/7</t>
  </si>
  <si>
    <t>0,7% + 0,05% x (CA-10M)/40M</t>
  </si>
  <si>
    <t>Source : Entreprendre Service Public (2022), « La cotisation sur la valeur ajoutée des entreprises », avril.</t>
  </si>
  <si>
    <t>CVAE</t>
  </si>
  <si>
    <t>CFE</t>
  </si>
  <si>
    <t>TFPB</t>
  </si>
  <si>
    <t>7,5*</t>
  </si>
  <si>
    <t>dont industrie 2021 (Md€, %)</t>
  </si>
  <si>
    <t>1,9 (26 %)**</t>
  </si>
  <si>
    <t>1,9 (24 %)</t>
  </si>
  <si>
    <t>1,3 (11 %)</t>
  </si>
  <si>
    <t>5,1 (18 %)</t>
  </si>
  <si>
    <t>Baisse des recettes entre 2019-2021 (Md€, %)</t>
  </si>
  <si>
    <t>7,7 (- 51 %)</t>
  </si>
  <si>
    <t>1,5 (-15 %)</t>
  </si>
  <si>
    <t>1,2 (-9 %)</t>
  </si>
  <si>
    <t>10,4 (- 27 %)</t>
  </si>
  <si>
    <t>dont industrie (Md€, %)</t>
  </si>
  <si>
    <t>1,9 (- 49 %)</t>
  </si>
  <si>
    <t>1,4 (-41 %)</t>
  </si>
  <si>
    <t>0,9 (- 43 %)</t>
  </si>
  <si>
    <t>4,2 (- 45 %)</t>
  </si>
  <si>
    <t>Recettes 2021 (en Mds)</t>
  </si>
  <si>
    <t>Indicateurs</t>
  </si>
  <si>
    <t>Lien 1 :  https://ec.europa.eu/eurostat/statistics-explained/images/c/c5/National_tax_lists_2022-10-31.xlsx</t>
  </si>
  <si>
    <t>Lien 2 : https://www.entreprises.gouv.fr/files/files/en-pratique/etudes-et-statistiques/themas/thema-suppression-cvae.pdf</t>
  </si>
  <si>
    <t>Lien 3 : https://www.impots.gouv.fr/node/25608</t>
  </si>
  <si>
    <t xml:space="preserve">Source : DGFiP (2022), « Les impôts locaux des professionnels en 2021 », DGFiP Statistiques, n°10, juillet. </t>
  </si>
  <si>
    <t>Sources : Eurostat, « National Tax Lists - individual taxes », mise à jour du 31 octobre 2022, calculs France Stratégie ; PIB en prix courants, Statistics Sweden, Statistics Denmark et Eurostat</t>
  </si>
  <si>
    <t>Note : les impôts sur la production représentent ici l’ensemble des prélèvements obligatoires de la catégorie « Autres impôts sur la production » (D29), à l’exception des « Impôts sur la masse salariale ou les effectifs employés » (D29C) qui y sont soustraits</t>
  </si>
  <si>
    <t>Sources : liasses fiscales, LIFI, PERIM, SINAPSE, TVA, CVAE ; calculs Institut des politiques publiques.</t>
  </si>
  <si>
    <t>Part de la valeur ajoutée du secteur</t>
  </si>
  <si>
    <t>Part de la valeur ajoutée du décile</t>
  </si>
  <si>
    <t>Déciles selon la santé financière pré-crise</t>
  </si>
  <si>
    <t>Déciles selon la productivité totale des facteurs</t>
  </si>
  <si>
    <t>Déciles selon les effectifs</t>
  </si>
  <si>
    <t>Déciles selon l'intensité capitalistique</t>
  </si>
  <si>
    <t>Source : ministère de l’Économie, des Finances et de la Relance (2021), « France Relance. Baisse des impôts de production : les chiffres clés par territoire » ; Insee (2022), « Produits intérieurs bruts régionaux et valeurs ajoutées régionales de 1990 à 2020 : série en base 2014 », valeur ajoutée régionale pour l’année 2018 ; calculs France Stratégie</t>
  </si>
  <si>
    <t>Lien 2 (part de la région dans la VA nationale) : https://www.insee.fr/fr/statistiques/5020211</t>
  </si>
  <si>
    <t>Sommaire</t>
  </si>
  <si>
    <t>Graphique 1 : impôts sur la production (D29, hors masse salariale) en 2019 et évolution depuis 2008 (en point de PIB)</t>
  </si>
  <si>
    <t>Graphique 2 : niveau et évolution des impôts sur la production des entreprises  en France de 2006 à 2021</t>
  </si>
  <si>
    <t>Tableau 1 : taux effectif d’imposition de la CVAE avant et après France Relance</t>
  </si>
  <si>
    <t>Tableau 2 : recettes fiscales totales et de l’industrie pour les impôts sur la production du plan de relance en 2021 et évolution depuis 2019</t>
  </si>
  <si>
    <t>Graphique 3 : répartition sectorielle de la CVAE en nombre d'entreprises et en montant en 2020</t>
  </si>
  <si>
    <t>Graphique 4 : répartition de la CFE selon les différents secteurs d'activité en 2021</t>
  </si>
  <si>
    <t>Graphique 5 : répartition de la TFPB selon les différents secteurs d'activité en 2021</t>
  </si>
  <si>
    <t>Graphique 6 : répartition des effets des mesures de réduction des impôts de production par secteur</t>
  </si>
  <si>
    <t>Graphique 7 : répartition des effets des mesures de réduction des impôts de production selon l'intensité capitalistique</t>
  </si>
  <si>
    <t>Graphique 8 : répartition des effets des mesures de réduction des impôts de production selon le nombre d'effectifs</t>
  </si>
  <si>
    <t>Graphique 9 : répartition des effets des mesures de réduction des impôts de production selon la productivité totale des facteurs</t>
  </si>
  <si>
    <t>Graphique 10 : répartition des effets des mesures de réduction des impôts de production selon la santé financière pré-crise</t>
  </si>
  <si>
    <t xml:space="preserve">Graphique 11 : estimations de la répartition régionale des effets de la réduction des impôts sur la production et valeurs ajoutées régionales en France métropolitaine 
(hors Corse) </t>
  </si>
  <si>
    <t>Graphique 12 : répartition des effets des mesures de réduction des impôts de production selon l'ampleur du choc Covid (baisse du chiffre d'affaires)</t>
  </si>
  <si>
    <t>Sources : * Eurostat, « National Tax Lists - individual taxes », mise à jour du 31 octobre 2022 ; ** Estimation à partir de Fogelman M. et Vicaire V. (2022), « La suppression définitive de la Cotisation sur la valeur ajoutée des entreprises (CVAE) en 2023 et 2024 », Les Thémas de la DGE, n° 3, septembre ; DGFiP (2022), « Les impôts locaux des professionnels en 2021 », DGFiP Statistiques, n° 10,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</si>
</sst>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.0"/>
    <numFmt numFmtId="168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39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  <bgColor theme="6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3" fillId="0" borderId="0" xfId="2" applyAlignment="1">
      <alignment horizontal="left"/>
    </xf>
    <xf numFmtId="0" fontId="3" fillId="0" borderId="0" xfId="2" applyAlignment="1">
      <alignment horizontal="left" vertical="center"/>
    </xf>
    <xf numFmtId="0" fontId="3" fillId="0" borderId="0" xfId="2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2" applyFont="1"/>
    <xf numFmtId="0" fontId="11" fillId="0" borderId="0" xfId="2" applyFont="1" applyAlignment="1"/>
    <xf numFmtId="0" fontId="9" fillId="0" borderId="0" xfId="0" applyFont="1"/>
    <xf numFmtId="0" fontId="12" fillId="3" borderId="0" xfId="0" applyFont="1" applyFill="1"/>
    <xf numFmtId="165" fontId="10" fillId="0" borderId="0" xfId="4" applyNumberFormat="1" applyFont="1"/>
    <xf numFmtId="165" fontId="10" fillId="0" borderId="3" xfId="4" applyNumberFormat="1" applyFont="1" applyBorder="1"/>
    <xf numFmtId="10" fontId="10" fillId="0" borderId="0" xfId="3" applyNumberFormat="1" applyFont="1"/>
    <xf numFmtId="2" fontId="10" fillId="0" borderId="0" xfId="3" applyNumberFormat="1" applyFont="1"/>
    <xf numFmtId="165" fontId="10" fillId="0" borderId="0" xfId="0" applyNumberFormat="1" applyFont="1"/>
    <xf numFmtId="165" fontId="10" fillId="0" borderId="4" xfId="4" applyNumberFormat="1" applyFont="1" applyBorder="1"/>
    <xf numFmtId="167" fontId="13" fillId="0" borderId="0" xfId="0" applyNumberFormat="1" applyFont="1" applyAlignment="1">
      <alignment horizontal="right" vertical="center" shrinkToFit="1"/>
    </xf>
    <xf numFmtId="0" fontId="12" fillId="3" borderId="3" xfId="0" applyFont="1" applyFill="1" applyBorder="1"/>
    <xf numFmtId="0" fontId="10" fillId="0" borderId="3" xfId="0" applyFont="1" applyBorder="1"/>
    <xf numFmtId="165" fontId="10" fillId="0" borderId="2" xfId="4" applyNumberFormat="1" applyFont="1" applyBorder="1"/>
    <xf numFmtId="168" fontId="10" fillId="0" borderId="0" xfId="3" applyNumberFormat="1" applyFont="1"/>
    <xf numFmtId="0" fontId="11" fillId="0" borderId="0" xfId="2" applyFont="1" applyAlignment="1">
      <alignment horizontal="left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4" fillId="2" borderId="1" xfId="5" applyFont="1"/>
    <xf numFmtId="0" fontId="15" fillId="0" borderId="0" xfId="0" applyFont="1"/>
    <xf numFmtId="166" fontId="10" fillId="0" borderId="0" xfId="4" applyNumberFormat="1" applyFont="1"/>
    <xf numFmtId="0" fontId="15" fillId="0" borderId="0" xfId="0" applyFont="1" applyBorder="1"/>
    <xf numFmtId="166" fontId="10" fillId="0" borderId="0" xfId="4" applyNumberFormat="1" applyFont="1" applyBorder="1"/>
    <xf numFmtId="0" fontId="10" fillId="0" borderId="0" xfId="0" applyFont="1" applyBorder="1"/>
    <xf numFmtId="0" fontId="14" fillId="2" borderId="1" xfId="5" applyFont="1" applyBorder="1"/>
    <xf numFmtId="2" fontId="10" fillId="0" borderId="0" xfId="0" applyNumberFormat="1" applyFont="1"/>
    <xf numFmtId="2" fontId="10" fillId="0" borderId="0" xfId="0" applyNumberFormat="1" applyFont="1" applyBorder="1"/>
    <xf numFmtId="164" fontId="10" fillId="0" borderId="0" xfId="4" applyNumberFormat="1" applyFont="1"/>
    <xf numFmtId="9" fontId="10" fillId="0" borderId="0" xfId="3" applyFont="1"/>
    <xf numFmtId="164" fontId="10" fillId="0" borderId="0" xfId="4" applyNumberFormat="1" applyFont="1" applyBorder="1"/>
    <xf numFmtId="165" fontId="10" fillId="0" borderId="0" xfId="4" applyNumberFormat="1" applyFont="1" applyBorder="1"/>
    <xf numFmtId="9" fontId="10" fillId="0" borderId="0" xfId="3" applyFont="1" applyBorder="1"/>
    <xf numFmtId="0" fontId="14" fillId="2" borderId="1" xfId="5" applyFont="1" applyBorder="1" applyAlignment="1">
      <alignment horizontal="justify" vertical="center" wrapText="1"/>
    </xf>
    <xf numFmtId="164" fontId="14" fillId="2" borderId="1" xfId="5" applyNumberFormat="1" applyFont="1" applyBorder="1"/>
    <xf numFmtId="165" fontId="14" fillId="2" borderId="1" xfId="5" applyNumberFormat="1" applyFont="1" applyBorder="1" applyAlignment="1">
      <alignment horizontal="center" vertical="center" wrapText="1"/>
    </xf>
    <xf numFmtId="9" fontId="14" fillId="2" borderId="1" xfId="5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</cellXfs>
  <cellStyles count="10">
    <cellStyle name="Excel.Chart" xfId="8"/>
    <cellStyle name="Lien hypertexte" xfId="2" builtinId="8"/>
    <cellStyle name="Milliers" xfId="4" builtinId="3"/>
    <cellStyle name="Normal" xfId="0" builtinId="0"/>
    <cellStyle name="Normal 11" xfId="9"/>
    <cellStyle name="Normal 2" xfId="1"/>
    <cellStyle name="Normal 3" xfId="6"/>
    <cellStyle name="Pourcentage" xfId="3" builtinId="5"/>
    <cellStyle name="Pourcentage 2" xfId="7"/>
    <cellStyle name="Sortie" xfId="5" builtinId="21"/>
  </cellStyles>
  <dxfs count="81"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13" formatCode="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  <numFmt numFmtId="166" formatCode="_-* #,##0.0_-;\-* #,##0.0_-;_-* &quot;-&quot;??_-;_-@_-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</font>
    </dxf>
    <dxf>
      <font>
        <strike val="0"/>
        <outline val="0"/>
        <shadow val="0"/>
        <vertAlign val="baseline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</font>
      <numFmt numFmtId="2" formatCode="0.00"/>
    </dxf>
    <dxf>
      <font>
        <strike val="0"/>
        <outline val="0"/>
        <shadow val="0"/>
        <vertAlign val="baseline"/>
        <name val="Arial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</dxf>
    <dxf>
      <font>
        <strike val="0"/>
        <outline val="0"/>
        <shadow val="0"/>
        <vertAlign val="baseline"/>
        <name val="Arial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 outline="0">
        <left/>
        <right/>
        <top style="thin">
          <color theme="6"/>
        </top>
        <bottom/>
      </border>
    </dxf>
    <dxf>
      <font>
        <strike val="0"/>
        <outline val="0"/>
        <shadow val="0"/>
        <vertAlign val="baseline"/>
        <name val="Arial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</border>
    </dxf>
    <dxf>
      <font>
        <strike val="0"/>
        <outline val="0"/>
        <shadow val="0"/>
        <vertAlign val="baseline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6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 impots production europe'!$H$7</c:f>
              <c:strCache>
                <c:ptCount val="1"/>
                <c:pt idx="0">
                  <c:v>Impôts sur la production (hors masse salariale), en % du PIB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'G1 impots production europe'!$A$8:$A$17</c:f>
              <c:strCache>
                <c:ptCount val="9"/>
                <c:pt idx="0">
                  <c:v>Pays-Bas</c:v>
                </c:pt>
                <c:pt idx="1">
                  <c:v>Espagne</c:v>
                </c:pt>
                <c:pt idx="2">
                  <c:v>Autriche</c:v>
                </c:pt>
                <c:pt idx="3">
                  <c:v>Allemagne</c:v>
                </c:pt>
                <c:pt idx="4">
                  <c:v>Belgique</c:v>
                </c:pt>
                <c:pt idx="5">
                  <c:v>Danemark</c:v>
                </c:pt>
                <c:pt idx="6">
                  <c:v>France</c:v>
                </c:pt>
                <c:pt idx="7">
                  <c:v>Suède</c:v>
                </c:pt>
                <c:pt idx="8">
                  <c:v>Italie</c:v>
                </c:pt>
              </c:strCache>
            </c:strRef>
          </c:cat>
          <c:val>
            <c:numRef>
              <c:f>'G1 impots production europe'!$H$8:$H$17</c:f>
              <c:numCache>
                <c:formatCode>0.00%</c:formatCode>
                <c:ptCount val="10"/>
                <c:pt idx="0">
                  <c:v>1.3755526993868804E-2</c:v>
                </c:pt>
                <c:pt idx="1">
                  <c:v>1.7917115276998314E-2</c:v>
                </c:pt>
                <c:pt idx="2">
                  <c:v>8.1493134300436778E-3</c:v>
                </c:pt>
                <c:pt idx="3">
                  <c:v>7.4627295393952658E-3</c:v>
                </c:pt>
                <c:pt idx="4">
                  <c:v>2.1646314074105024E-2</c:v>
                </c:pt>
                <c:pt idx="5">
                  <c:v>1.5941194288186935E-2</c:v>
                </c:pt>
                <c:pt idx="6">
                  <c:v>3.0633790538780417E-2</c:v>
                </c:pt>
                <c:pt idx="7">
                  <c:v>9.955602591007362E-3</c:v>
                </c:pt>
                <c:pt idx="8">
                  <c:v>2.9349090821048189E-2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E-4E93-B53C-A564F520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989824"/>
        <c:axId val="190991744"/>
      </c:barChart>
      <c:scatterChart>
        <c:scatterStyle val="lineMarker"/>
        <c:varyColors val="0"/>
        <c:ser>
          <c:idx val="1"/>
          <c:order val="1"/>
          <c:tx>
            <c:strRef>
              <c:f>'G1 impots production europe'!$K$7</c:f>
              <c:strCache>
                <c:ptCount val="1"/>
                <c:pt idx="0">
                  <c:v>Variation 2008-2019, points de % vis-à-vis du PIB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'G1 impots production europe'!$A$8:$A$17</c:f>
              <c:strCache>
                <c:ptCount val="9"/>
                <c:pt idx="0">
                  <c:v>Pays-Bas</c:v>
                </c:pt>
                <c:pt idx="1">
                  <c:v>Espagne</c:v>
                </c:pt>
                <c:pt idx="2">
                  <c:v>Autriche</c:v>
                </c:pt>
                <c:pt idx="3">
                  <c:v>Allemagne</c:v>
                </c:pt>
                <c:pt idx="4">
                  <c:v>Belgique</c:v>
                </c:pt>
                <c:pt idx="5">
                  <c:v>Danemark</c:v>
                </c:pt>
                <c:pt idx="6">
                  <c:v>France</c:v>
                </c:pt>
                <c:pt idx="7">
                  <c:v>Suède</c:v>
                </c:pt>
                <c:pt idx="8">
                  <c:v>Italie</c:v>
                </c:pt>
              </c:strCache>
            </c:strRef>
          </c:xVal>
          <c:yVal>
            <c:numRef>
              <c:f>'G1 impots production europe'!$K$8:$K$17</c:f>
              <c:numCache>
                <c:formatCode>0.00</c:formatCode>
                <c:ptCount val="10"/>
                <c:pt idx="0">
                  <c:v>0.76761774592009813</c:v>
                </c:pt>
                <c:pt idx="1">
                  <c:v>0.68163991653753631</c:v>
                </c:pt>
                <c:pt idx="2">
                  <c:v>0.30090795729232889</c:v>
                </c:pt>
                <c:pt idx="3">
                  <c:v>0.28062553152166664</c:v>
                </c:pt>
                <c:pt idx="4">
                  <c:v>0.24595958703122589</c:v>
                </c:pt>
                <c:pt idx="5">
                  <c:v>0.17761104083465251</c:v>
                </c:pt>
                <c:pt idx="6">
                  <c:v>5.8698242984341759E-2</c:v>
                </c:pt>
                <c:pt idx="7">
                  <c:v>2.0494267488371742E-2</c:v>
                </c:pt>
                <c:pt idx="8">
                  <c:v>-6.3236120321107259E-2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CE-4E93-B53C-A564F520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95072"/>
        <c:axId val="190993536"/>
      </c:scatterChart>
      <c:catAx>
        <c:axId val="1909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991744"/>
        <c:crosses val="autoZero"/>
        <c:auto val="1"/>
        <c:lblAlgn val="ctr"/>
        <c:lblOffset val="100"/>
        <c:noMultiLvlLbl val="0"/>
      </c:catAx>
      <c:valAx>
        <c:axId val="1909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989824"/>
        <c:crosses val="autoZero"/>
        <c:crossBetween val="between"/>
      </c:valAx>
      <c:valAx>
        <c:axId val="190993536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995072"/>
        <c:crosses val="max"/>
        <c:crossBetween val="midCat"/>
      </c:valAx>
      <c:valAx>
        <c:axId val="190995072"/>
        <c:scaling>
          <c:orientation val="minMax"/>
        </c:scaling>
        <c:delete val="1"/>
        <c:axPos val="t"/>
        <c:majorTickMark val="out"/>
        <c:minorTickMark val="none"/>
        <c:tickLblPos val="nextTo"/>
        <c:crossAx val="19099353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 réparition effet santé fina'!$B$3</c:f>
              <c:strCache>
                <c:ptCount val="1"/>
                <c:pt idx="0">
                  <c:v>Part de la valeur ajoutée du décile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'G10 réparition effet santé fina'!$A$4:$A$13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'G10 réparition effet santé fina'!$B$4:$B$13</c:f>
              <c:numCache>
                <c:formatCode>0.00</c:formatCode>
                <c:ptCount val="10"/>
                <c:pt idx="0">
                  <c:v>0.6659541130065918</c:v>
                </c:pt>
                <c:pt idx="1">
                  <c:v>0.71984601020812988</c:v>
                </c:pt>
                <c:pt idx="2">
                  <c:v>0.59772753715515137</c:v>
                </c:pt>
                <c:pt idx="3">
                  <c:v>0.68810892105102539</c:v>
                </c:pt>
                <c:pt idx="4">
                  <c:v>0.60323864221572876</c:v>
                </c:pt>
                <c:pt idx="5">
                  <c:v>0.5539393424987793</c:v>
                </c:pt>
                <c:pt idx="6">
                  <c:v>0.56363874673843384</c:v>
                </c:pt>
                <c:pt idx="7">
                  <c:v>0.53569161891937256</c:v>
                </c:pt>
                <c:pt idx="8">
                  <c:v>0.43972182273864746</c:v>
                </c:pt>
                <c:pt idx="9">
                  <c:v>0.28964725136756897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E-4C0C-AF54-87477C65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124800"/>
        <c:axId val="194155264"/>
      </c:barChart>
      <c:catAx>
        <c:axId val="1941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155264"/>
        <c:crosses val="autoZero"/>
        <c:auto val="1"/>
        <c:lblAlgn val="ctr"/>
        <c:lblOffset val="100"/>
        <c:noMultiLvlLbl val="0"/>
      </c:catAx>
      <c:valAx>
        <c:axId val="19415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de la valeur ajoutée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12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'G11 estimation répartion région'!$B$6</c:f>
              <c:strCache>
                <c:ptCount val="1"/>
                <c:pt idx="0">
                  <c:v>Baisse des impôts de production entre 2020 et 2021 (milliards d’€)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'G11 estimation répartion région'!$A$7:$A$18</c:f>
              <c:strCache>
                <c:ptCount val="12"/>
                <c:pt idx="0">
                  <c:v>Île-de-France</c:v>
                </c:pt>
                <c:pt idx="1">
                  <c:v>Auvergne-Rhône-Alpes</c:v>
                </c:pt>
                <c:pt idx="2">
                  <c:v>Nouvelle-Aquitaine</c:v>
                </c:pt>
                <c:pt idx="3">
                  <c:v>Occitanie</c:v>
                </c:pt>
                <c:pt idx="4">
                  <c:v>Hauts-de-France</c:v>
                </c:pt>
                <c:pt idx="5">
                  <c:v>Provence-Alpes-Côte d'Azur</c:v>
                </c:pt>
                <c:pt idx="6">
                  <c:v>Grand-Est</c:v>
                </c:pt>
                <c:pt idx="7">
                  <c:v>Pays de la Loire</c:v>
                </c:pt>
                <c:pt idx="8">
                  <c:v>Bretagne</c:v>
                </c:pt>
                <c:pt idx="9">
                  <c:v>Normandie</c:v>
                </c:pt>
                <c:pt idx="10">
                  <c:v>Bourgogne-Franche-Comté</c:v>
                </c:pt>
                <c:pt idx="11">
                  <c:v>Centre-Val de Loire</c:v>
                </c:pt>
              </c:strCache>
            </c:strRef>
          </c:cat>
          <c:val>
            <c:numRef>
              <c:f>'G11 estimation répartion région'!$B$7:$B$18</c:f>
              <c:numCache>
                <c:formatCode>_-* #,##0.00_-;\-* #,##0.00_-;_-* "-"??_-;_-@_-</c:formatCode>
                <c:ptCount val="12"/>
                <c:pt idx="0">
                  <c:v>2.8834</c:v>
                </c:pt>
                <c:pt idx="1">
                  <c:v>1.2905</c:v>
                </c:pt>
                <c:pt idx="2">
                  <c:v>0.68970000000000009</c:v>
                </c:pt>
                <c:pt idx="3">
                  <c:v>0.71310000000000007</c:v>
                </c:pt>
                <c:pt idx="4">
                  <c:v>0.84129999999999994</c:v>
                </c:pt>
                <c:pt idx="5">
                  <c:v>0.62539999999999996</c:v>
                </c:pt>
                <c:pt idx="6">
                  <c:v>0.7843</c:v>
                </c:pt>
                <c:pt idx="7">
                  <c:v>0.5393</c:v>
                </c:pt>
                <c:pt idx="8">
                  <c:v>0.37910000000000005</c:v>
                </c:pt>
                <c:pt idx="9">
                  <c:v>0.3513</c:v>
                </c:pt>
                <c:pt idx="10">
                  <c:v>0.35549999999999998</c:v>
                </c:pt>
                <c:pt idx="11">
                  <c:v>0.36410000000000003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7-468E-8807-E775CB4E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86784"/>
        <c:axId val="192488960"/>
      </c:barChart>
      <c:scatterChart>
        <c:scatterStyle val="lineMarker"/>
        <c:varyColors val="0"/>
        <c:ser>
          <c:idx val="1"/>
          <c:order val="1"/>
          <c:tx>
            <c:strRef>
              <c:f>'G11 estimation répartion région'!$F$6</c:f>
              <c:strCache>
                <c:ptCount val="1"/>
                <c:pt idx="0">
                  <c:v>Part de la région dans la VA nationale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'G11 estimation répartion région'!$A$7:$A$18</c:f>
              <c:strCache>
                <c:ptCount val="12"/>
                <c:pt idx="0">
                  <c:v>Île-de-France</c:v>
                </c:pt>
                <c:pt idx="1">
                  <c:v>Auvergne-Rhône-Alpes</c:v>
                </c:pt>
                <c:pt idx="2">
                  <c:v>Nouvelle-Aquitaine</c:v>
                </c:pt>
                <c:pt idx="3">
                  <c:v>Occitanie</c:v>
                </c:pt>
                <c:pt idx="4">
                  <c:v>Hauts-de-France</c:v>
                </c:pt>
                <c:pt idx="5">
                  <c:v>Provence-Alpes-Côte d'Azur</c:v>
                </c:pt>
                <c:pt idx="6">
                  <c:v>Grand-Est</c:v>
                </c:pt>
                <c:pt idx="7">
                  <c:v>Pays de la Loire</c:v>
                </c:pt>
                <c:pt idx="8">
                  <c:v>Bretagne</c:v>
                </c:pt>
                <c:pt idx="9">
                  <c:v>Normandie</c:v>
                </c:pt>
                <c:pt idx="10">
                  <c:v>Bourgogne-Franche-Comté</c:v>
                </c:pt>
                <c:pt idx="11">
                  <c:v>Centre-Val de Loire</c:v>
                </c:pt>
              </c:strCache>
            </c:strRef>
          </c:xVal>
          <c:yVal>
            <c:numRef>
              <c:f>'G11 estimation répartion région'!$F$7:$F$18</c:f>
              <c:numCache>
                <c:formatCode>0%</c:formatCode>
                <c:ptCount val="12"/>
                <c:pt idx="0">
                  <c:v>0.30865054569731415</c:v>
                </c:pt>
                <c:pt idx="1">
                  <c:v>0.11541040245727965</c:v>
                </c:pt>
                <c:pt idx="2">
                  <c:v>7.4694615475540377E-2</c:v>
                </c:pt>
                <c:pt idx="3">
                  <c:v>7.29790037011364E-2</c:v>
                </c:pt>
                <c:pt idx="4">
                  <c:v>7.0353544221587586E-2</c:v>
                </c:pt>
                <c:pt idx="5">
                  <c:v>7.0193783586936995E-2</c:v>
                </c:pt>
                <c:pt idx="6">
                  <c:v>6.7992014624825597E-2</c:v>
                </c:pt>
                <c:pt idx="7">
                  <c:v>4.9687528205476797E-2</c:v>
                </c:pt>
                <c:pt idx="8">
                  <c:v>4.1797782936651137E-2</c:v>
                </c:pt>
                <c:pt idx="9">
                  <c:v>4.0076315746541372E-2</c:v>
                </c:pt>
                <c:pt idx="10">
                  <c:v>3.3126251778141318E-2</c:v>
                </c:pt>
                <c:pt idx="11">
                  <c:v>3.143823967455648E-2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7-468E-8807-E775CB4E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96384"/>
        <c:axId val="192490496"/>
      </c:scatterChart>
      <c:catAx>
        <c:axId val="1924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8960"/>
        <c:crosses val="autoZero"/>
        <c:auto val="1"/>
        <c:lblAlgn val="ctr"/>
        <c:lblOffset val="100"/>
        <c:noMultiLvlLbl val="0"/>
      </c:catAx>
      <c:valAx>
        <c:axId val="1924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6784"/>
        <c:crosses val="autoZero"/>
        <c:crossBetween val="between"/>
      </c:valAx>
      <c:valAx>
        <c:axId val="192490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96384"/>
        <c:crosses val="max"/>
        <c:crossBetween val="midCat"/>
      </c:valAx>
      <c:valAx>
        <c:axId val="192496384"/>
        <c:scaling>
          <c:orientation val="minMax"/>
        </c:scaling>
        <c:delete val="1"/>
        <c:axPos val="t"/>
        <c:majorTickMark val="out"/>
        <c:minorTickMark val="none"/>
        <c:tickLblPos val="nextTo"/>
        <c:crossAx val="19249049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'G12 répartition effet Covid'!$B$3</c:f>
              <c:strCache>
                <c:ptCount val="1"/>
                <c:pt idx="0">
                  <c:v>baisse_cet_tot_ova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'G12 répartition effet Covid'!$A$4:$A$13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'G12 répartition effet Covid'!$B$4:$B$13</c:f>
              <c:numCache>
                <c:formatCode>0.00</c:formatCode>
                <c:ptCount val="10"/>
                <c:pt idx="0">
                  <c:v>0.44931644201278687</c:v>
                </c:pt>
                <c:pt idx="1">
                  <c:v>0.50405597686767578</c:v>
                </c:pt>
                <c:pt idx="2">
                  <c:v>0.57704484462738037</c:v>
                </c:pt>
                <c:pt idx="3">
                  <c:v>0.6689179539680481</c:v>
                </c:pt>
                <c:pt idx="4">
                  <c:v>0.73237490653991699</c:v>
                </c:pt>
                <c:pt idx="5">
                  <c:v>0.61547255516052246</c:v>
                </c:pt>
                <c:pt idx="6">
                  <c:v>0.63340330123901367</c:v>
                </c:pt>
                <c:pt idx="7">
                  <c:v>0.57960325479507446</c:v>
                </c:pt>
                <c:pt idx="8">
                  <c:v>0.57018035650253296</c:v>
                </c:pt>
                <c:pt idx="9">
                  <c:v>0.47604179382324219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B-45D2-BDB5-C8BD853B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76768"/>
        <c:axId val="141778304"/>
      </c:barChart>
      <c:catAx>
        <c:axId val="1417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78304"/>
        <c:crosses val="autoZero"/>
        <c:auto val="1"/>
        <c:lblAlgn val="ctr"/>
        <c:lblOffset val="100"/>
        <c:noMultiLvlLbl val="0"/>
      </c:catAx>
      <c:valAx>
        <c:axId val="1417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de la valeur ajoutée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7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06453302926168E-2"/>
          <c:y val="0.10437206510147924"/>
          <c:w val="0.79560760384404006"/>
          <c:h val="0.750498945656746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'G2 evolution impot entreprise F'!$A$9</c:f>
              <c:strCache>
                <c:ptCount val="1"/>
                <c:pt idx="0">
                  <c:v>Evolution annuelle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'G2 evolution impot entreprise F'!$C$7:$R$7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'G2 evolution impot entreprise F'!$C$9:$R$9</c:f>
              <c:numCache>
                <c:formatCode>0.0%</c:formatCode>
                <c:ptCount val="16"/>
                <c:pt idx="0">
                  <c:v>2.9300228288964777E-2</c:v>
                </c:pt>
                <c:pt idx="1">
                  <c:v>5.7390571156243124E-2</c:v>
                </c:pt>
                <c:pt idx="2">
                  <c:v>9.5862152651377264E-3</c:v>
                </c:pt>
                <c:pt idx="3">
                  <c:v>5.5477335164835162E-2</c:v>
                </c:pt>
                <c:pt idx="4">
                  <c:v>-0.11337053244619415</c:v>
                </c:pt>
                <c:pt idx="5">
                  <c:v>7.6235734468459868E-2</c:v>
                </c:pt>
                <c:pt idx="6">
                  <c:v>3.8068772695500963E-2</c:v>
                </c:pt>
                <c:pt idx="7">
                  <c:v>1.969124651010018E-2</c:v>
                </c:pt>
                <c:pt idx="8">
                  <c:v>2.4287716020551145E-2</c:v>
                </c:pt>
                <c:pt idx="9">
                  <c:v>2.6636476563359907E-2</c:v>
                </c:pt>
                <c:pt idx="10">
                  <c:v>2.9391493467706115E-2</c:v>
                </c:pt>
                <c:pt idx="11">
                  <c:v>2.4475524475524476E-2</c:v>
                </c:pt>
                <c:pt idx="12">
                  <c:v>4.4150751579405997E-2</c:v>
                </c:pt>
                <c:pt idx="13">
                  <c:v>3.8653592043952988E-2</c:v>
                </c:pt>
                <c:pt idx="14">
                  <c:v>1.3163885689798323E-2</c:v>
                </c:pt>
                <c:pt idx="15">
                  <c:v>-0.13607465270893637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DE-42C9-BD02-1735FDE40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917056"/>
        <c:axId val="191915520"/>
      </c:barChart>
      <c:lineChart>
        <c:grouping val="standard"/>
        <c:varyColors val="0"/>
        <c:ser>
          <c:idx val="0"/>
          <c:order val="0"/>
          <c:tx>
            <c:strRef>
              <c:f>'G2 evolution impot entreprise F'!$A$8</c:f>
              <c:strCache>
                <c:ptCount val="1"/>
                <c:pt idx="0">
                  <c:v>Autres impôts sur la production hors masse salariale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'G2 evolution impot entreprise F'!$C$7:$R$7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'G2 evolution impot entreprise F'!$C$8:$R$8</c:f>
              <c:numCache>
                <c:formatCode>General</c:formatCode>
                <c:ptCount val="16"/>
                <c:pt idx="0">
                  <c:v>54556</c:v>
                </c:pt>
                <c:pt idx="1">
                  <c:v>57687</c:v>
                </c:pt>
                <c:pt idx="2" formatCode="_-* #,##0_-;\-* #,##0_-;_-* &quot;-&quot;??_-;_-@_-">
                  <c:v>58240</c:v>
                </c:pt>
                <c:pt idx="3" formatCode="_-* #,##0_-;\-* #,##0_-;_-* &quot;-&quot;??_-;_-@_-">
                  <c:v>61471</c:v>
                </c:pt>
                <c:pt idx="4" formatCode="_-* #,##0_-;\-* #,##0_-;_-* &quot;-&quot;??_-;_-@_-">
                  <c:v>54502</c:v>
                </c:pt>
                <c:pt idx="5" formatCode="_-* #,##0_-;\-* #,##0_-;_-* &quot;-&quot;??_-;_-@_-">
                  <c:v>58657</c:v>
                </c:pt>
                <c:pt idx="6" formatCode="_-* #,##0_-;\-* #,##0_-;_-* &quot;-&quot;??_-;_-@_-">
                  <c:v>60890</c:v>
                </c:pt>
                <c:pt idx="7" formatCode="_-* #,##0_-;\-* #,##0_-;_-* &quot;-&quot;??_-;_-@_-">
                  <c:v>62089</c:v>
                </c:pt>
                <c:pt idx="8" formatCode="_-* #,##0_-;\-* #,##0_-;_-* &quot;-&quot;??_-;_-@_-">
                  <c:v>63597</c:v>
                </c:pt>
                <c:pt idx="9" formatCode="_-* #,##0_-;\-* #,##0_-;_-* &quot;-&quot;??_-;_-@_-">
                  <c:v>65291</c:v>
                </c:pt>
                <c:pt idx="10" formatCode="_-* #,##0_-;\-* #,##0_-;_-* &quot;-&quot;??_-;_-@_-">
                  <c:v>67210</c:v>
                </c:pt>
                <c:pt idx="11" formatCode="_-* #,##0_-;\-* #,##0_-;_-* &quot;-&quot;??_-;_-@_-">
                  <c:v>68855</c:v>
                </c:pt>
                <c:pt idx="12" formatCode="_-* #,##0_-;\-* #,##0_-;_-* &quot;-&quot;??_-;_-@_-">
                  <c:v>71895</c:v>
                </c:pt>
                <c:pt idx="13" formatCode="_-* #,##0_-;\-* #,##0_-;_-* &quot;-&quot;??_-;_-@_-">
                  <c:v>74674</c:v>
                </c:pt>
                <c:pt idx="14" formatCode="_-* #,##0_-;\-* #,##0_-;_-* &quot;-&quot;??_-;_-@_-">
                  <c:v>75657</c:v>
                </c:pt>
                <c:pt idx="15" formatCode="_-* #,##0_-;\-* #,##0_-;_-* &quot;-&quot;??_-;_-@_-">
                  <c:v>65362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DE-42C9-BD02-1735FDE40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95424"/>
        <c:axId val="191896960"/>
      </c:lineChart>
      <c:catAx>
        <c:axId val="191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96960"/>
        <c:crosses val="autoZero"/>
        <c:auto val="1"/>
        <c:lblAlgn val="ctr"/>
        <c:lblOffset val="100"/>
        <c:noMultiLvlLbl val="0"/>
      </c:catAx>
      <c:valAx>
        <c:axId val="191896960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95424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/>
                    <a:t>Milliards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91915520"/>
        <c:scaling>
          <c:orientation val="minMax"/>
          <c:max val="0.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17056"/>
        <c:crosses val="max"/>
        <c:crossBetween val="between"/>
      </c:valAx>
      <c:catAx>
        <c:axId val="19191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91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'G3 repartition sectorielle CVAE'!$C$3</c:f>
              <c:strCache>
                <c:ptCount val="1"/>
                <c:pt idx="0">
                  <c:v>Montant total de CVAE (M€)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'G3 repartition sectorielle CVAE'!$A$4:$A$15</c:f>
              <c:strCache>
                <c:ptCount val="12"/>
                <c:pt idx="0">
                  <c:v>Commerce</c:v>
                </c:pt>
                <c:pt idx="1">
                  <c:v>Activités spécialisées, scientifiques, techniques et de soutien</c:v>
                </c:pt>
                <c:pt idx="2">
                  <c:v>Construction</c:v>
                </c:pt>
                <c:pt idx="3">
                  <c:v>Industrie</c:v>
                </c:pt>
                <c:pt idx="4">
                  <c:v>Activités immobilières</c:v>
                </c:pt>
                <c:pt idx="5">
                  <c:v>Hébergement et restauration</c:v>
                </c:pt>
                <c:pt idx="6">
                  <c:v>Administration publique, enseignement, santé humaine et action sociale</c:v>
                </c:pt>
                <c:pt idx="7">
                  <c:v>Activités financières et d'assurance</c:v>
                </c:pt>
                <c:pt idx="8">
                  <c:v>Transports et entreposage</c:v>
                </c:pt>
                <c:pt idx="9">
                  <c:v>Information et communication</c:v>
                </c:pt>
                <c:pt idx="10">
                  <c:v>Autres activités de services</c:v>
                </c:pt>
                <c:pt idx="11">
                  <c:v>Agriculture</c:v>
                </c:pt>
              </c:strCache>
            </c:strRef>
          </c:cat>
          <c:val>
            <c:numRef>
              <c:f>'G3 repartition sectorielle CVAE'!$C$4:$C$15</c:f>
              <c:numCache>
                <c:formatCode>General</c:formatCode>
                <c:ptCount val="12"/>
                <c:pt idx="0">
                  <c:v>2792</c:v>
                </c:pt>
                <c:pt idx="1">
                  <c:v>2089</c:v>
                </c:pt>
                <c:pt idx="2">
                  <c:v>773</c:v>
                </c:pt>
                <c:pt idx="3">
                  <c:v>3623</c:v>
                </c:pt>
                <c:pt idx="4">
                  <c:v>364</c:v>
                </c:pt>
                <c:pt idx="5">
                  <c:v>159</c:v>
                </c:pt>
                <c:pt idx="6">
                  <c:v>451</c:v>
                </c:pt>
                <c:pt idx="7">
                  <c:v>1733</c:v>
                </c:pt>
                <c:pt idx="8">
                  <c:v>973</c:v>
                </c:pt>
                <c:pt idx="9">
                  <c:v>1240</c:v>
                </c:pt>
                <c:pt idx="10">
                  <c:v>143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2D-4A9A-82FE-4A6269C76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241664"/>
        <c:axId val="192243584"/>
      </c:barChart>
      <c:scatterChart>
        <c:scatterStyle val="lineMarker"/>
        <c:varyColors val="0"/>
        <c:ser>
          <c:idx val="0"/>
          <c:order val="1"/>
          <c:tx>
            <c:strRef>
              <c:f>'G3 repartition sectorielle CVAE'!$B$3</c:f>
              <c:strCache>
                <c:ptCount val="1"/>
                <c:pt idx="0">
                  <c:v>Part du nombre d'entreprises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'G3 repartition sectorielle CVAE'!$A$4:$A$15</c:f>
              <c:strCache>
                <c:ptCount val="12"/>
                <c:pt idx="0">
                  <c:v>Commerce</c:v>
                </c:pt>
                <c:pt idx="1">
                  <c:v>Activités spécialisées, scientifiques, techniques et de soutien</c:v>
                </c:pt>
                <c:pt idx="2">
                  <c:v>Construction</c:v>
                </c:pt>
                <c:pt idx="3">
                  <c:v>Industrie</c:v>
                </c:pt>
                <c:pt idx="4">
                  <c:v>Activités immobilières</c:v>
                </c:pt>
                <c:pt idx="5">
                  <c:v>Hébergement et restauration</c:v>
                </c:pt>
                <c:pt idx="6">
                  <c:v>Administration publique, enseignement, santé humaine et action sociale</c:v>
                </c:pt>
                <c:pt idx="7">
                  <c:v>Activités financières et d'assurance</c:v>
                </c:pt>
                <c:pt idx="8">
                  <c:v>Transports et entreposage</c:v>
                </c:pt>
                <c:pt idx="9">
                  <c:v>Information et communication</c:v>
                </c:pt>
                <c:pt idx="10">
                  <c:v>Autres activités de services</c:v>
                </c:pt>
                <c:pt idx="11">
                  <c:v>Agriculture</c:v>
                </c:pt>
              </c:strCache>
            </c:strRef>
          </c:xVal>
          <c:yVal>
            <c:numRef>
              <c:f>'G3 repartition sectorielle CVAE'!$B$4:$B$15</c:f>
              <c:numCache>
                <c:formatCode>General</c:formatCode>
                <c:ptCount val="12"/>
                <c:pt idx="0">
                  <c:v>30</c:v>
                </c:pt>
                <c:pt idx="1">
                  <c:v>15</c:v>
                </c:pt>
                <c:pt idx="2">
                  <c:v>14</c:v>
                </c:pt>
                <c:pt idx="3">
                  <c:v>11.9</c:v>
                </c:pt>
                <c:pt idx="4">
                  <c:v>5.4</c:v>
                </c:pt>
                <c:pt idx="5">
                  <c:v>5.3</c:v>
                </c:pt>
                <c:pt idx="6">
                  <c:v>4.7</c:v>
                </c:pt>
                <c:pt idx="7">
                  <c:v>4.5999999999999996</c:v>
                </c:pt>
                <c:pt idx="8">
                  <c:v>3.6</c:v>
                </c:pt>
                <c:pt idx="9">
                  <c:v>3.1</c:v>
                </c:pt>
                <c:pt idx="10">
                  <c:v>1.7</c:v>
                </c:pt>
                <c:pt idx="11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2D-4A9A-82FE-4A6269C76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51008"/>
        <c:axId val="192245120"/>
      </c:scatterChart>
      <c:catAx>
        <c:axId val="1922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243584"/>
        <c:crosses val="autoZero"/>
        <c:auto val="1"/>
        <c:lblAlgn val="ctr"/>
        <c:lblOffset val="100"/>
        <c:noMultiLvlLbl val="0"/>
      </c:catAx>
      <c:valAx>
        <c:axId val="1922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241664"/>
        <c:crosses val="autoZero"/>
        <c:crossBetween val="between"/>
      </c:valAx>
      <c:valAx>
        <c:axId val="192245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251008"/>
        <c:crosses val="max"/>
        <c:crossBetween val="midCat"/>
      </c:valAx>
      <c:valAx>
        <c:axId val="19225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224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 repartition CFE activité'!$C$3</c:f>
              <c:strCache>
                <c:ptCount val="1"/>
                <c:pt idx="0">
                  <c:v>Montant total de CFE (M€)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'G4 repartition CFE activité'!$A$4:$A$15</c:f>
              <c:strCache>
                <c:ptCount val="12"/>
                <c:pt idx="0">
                  <c:v>Industrie</c:v>
                </c:pt>
                <c:pt idx="1">
                  <c:v>Transports et entreposage</c:v>
                </c:pt>
                <c:pt idx="2">
                  <c:v>Agriculture</c:v>
                </c:pt>
                <c:pt idx="3">
                  <c:v>Activités spécialisées, scientifiques, techniques et de soutien</c:v>
                </c:pt>
                <c:pt idx="4">
                  <c:v>Commerce</c:v>
                </c:pt>
                <c:pt idx="5">
                  <c:v>Activités financières et d'assurance</c:v>
                </c:pt>
                <c:pt idx="6">
                  <c:v>Construction</c:v>
                </c:pt>
                <c:pt idx="7">
                  <c:v>Information et communication</c:v>
                </c:pt>
                <c:pt idx="8">
                  <c:v>Activités immobilières</c:v>
                </c:pt>
                <c:pt idx="9">
                  <c:v>Administration publique, enseignement, santé humaine et action sociale</c:v>
                </c:pt>
                <c:pt idx="10">
                  <c:v>Autres activités de services</c:v>
                </c:pt>
                <c:pt idx="11">
                  <c:v>Hébergement et restauration</c:v>
                </c:pt>
              </c:strCache>
            </c:strRef>
          </c:cat>
          <c:val>
            <c:numRef>
              <c:f>'G4 repartition CFE activité'!$C$4:$C$15</c:f>
              <c:numCache>
                <c:formatCode>General</c:formatCode>
                <c:ptCount val="12"/>
                <c:pt idx="0">
                  <c:v>1930</c:v>
                </c:pt>
                <c:pt idx="1">
                  <c:v>799</c:v>
                </c:pt>
                <c:pt idx="2">
                  <c:v>25</c:v>
                </c:pt>
                <c:pt idx="3">
                  <c:v>782</c:v>
                </c:pt>
                <c:pt idx="4">
                  <c:v>1915</c:v>
                </c:pt>
                <c:pt idx="5">
                  <c:v>341</c:v>
                </c:pt>
                <c:pt idx="6">
                  <c:v>451</c:v>
                </c:pt>
                <c:pt idx="7">
                  <c:v>249</c:v>
                </c:pt>
                <c:pt idx="8">
                  <c:v>255</c:v>
                </c:pt>
                <c:pt idx="9">
                  <c:v>471</c:v>
                </c:pt>
                <c:pt idx="10">
                  <c:v>249</c:v>
                </c:pt>
                <c:pt idx="11">
                  <c:v>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C-4061-8E2A-D530836FE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40352"/>
        <c:axId val="192342272"/>
      </c:barChart>
      <c:scatterChart>
        <c:scatterStyle val="lineMarker"/>
        <c:varyColors val="0"/>
        <c:ser>
          <c:idx val="1"/>
          <c:order val="1"/>
          <c:tx>
            <c:strRef>
              <c:f>'G4 repartition CFE activité'!$D$3</c:f>
              <c:strCache>
                <c:ptCount val="1"/>
                <c:pt idx="0">
                  <c:v>Évolution du montant total de CFE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'G4 repartition CFE activité'!$A$4:$A$15</c:f>
              <c:strCache>
                <c:ptCount val="12"/>
                <c:pt idx="0">
                  <c:v>Industrie</c:v>
                </c:pt>
                <c:pt idx="1">
                  <c:v>Transports et entreposage</c:v>
                </c:pt>
                <c:pt idx="2">
                  <c:v>Agriculture</c:v>
                </c:pt>
                <c:pt idx="3">
                  <c:v>Activités spécialisées, scientifiques, techniques et de soutien</c:v>
                </c:pt>
                <c:pt idx="4">
                  <c:v>Commerce</c:v>
                </c:pt>
                <c:pt idx="5">
                  <c:v>Activités financières et d'assurance</c:v>
                </c:pt>
                <c:pt idx="6">
                  <c:v>Construction</c:v>
                </c:pt>
                <c:pt idx="7">
                  <c:v>Information et communication</c:v>
                </c:pt>
                <c:pt idx="8">
                  <c:v>Activités immobilières</c:v>
                </c:pt>
                <c:pt idx="9">
                  <c:v>Administration publique, enseignement, santé humaine et action sociale</c:v>
                </c:pt>
                <c:pt idx="10">
                  <c:v>Autres activités de services</c:v>
                </c:pt>
                <c:pt idx="11">
                  <c:v>Hébergement et restauration</c:v>
                </c:pt>
              </c:strCache>
            </c:strRef>
          </c:xVal>
          <c:yVal>
            <c:numRef>
              <c:f>'G4 repartition CFE activité'!$D$4:$D$15</c:f>
              <c:numCache>
                <c:formatCode>General</c:formatCode>
                <c:ptCount val="12"/>
                <c:pt idx="0">
                  <c:v>-42</c:v>
                </c:pt>
                <c:pt idx="1">
                  <c:v>-21.3</c:v>
                </c:pt>
                <c:pt idx="2">
                  <c:v>-7.3</c:v>
                </c:pt>
                <c:pt idx="3">
                  <c:v>-7.1</c:v>
                </c:pt>
                <c:pt idx="4">
                  <c:v>-2.2000000000000002</c:v>
                </c:pt>
                <c:pt idx="5">
                  <c:v>-0.6</c:v>
                </c:pt>
                <c:pt idx="6">
                  <c:v>1.1000000000000001</c:v>
                </c:pt>
                <c:pt idx="7">
                  <c:v>2.4</c:v>
                </c:pt>
                <c:pt idx="8">
                  <c:v>4.2</c:v>
                </c:pt>
                <c:pt idx="9">
                  <c:v>5.0999999999999996</c:v>
                </c:pt>
                <c:pt idx="10">
                  <c:v>10.7</c:v>
                </c:pt>
                <c:pt idx="11">
                  <c:v>19.5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2C-4061-8E2A-D530836FE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45600"/>
        <c:axId val="192344064"/>
      </c:scatterChart>
      <c:catAx>
        <c:axId val="1923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42272"/>
        <c:crosses val="autoZero"/>
        <c:auto val="1"/>
        <c:lblAlgn val="ctr"/>
        <c:lblOffset val="100"/>
        <c:noMultiLvlLbl val="0"/>
      </c:catAx>
      <c:valAx>
        <c:axId val="1923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40352"/>
        <c:crosses val="autoZero"/>
        <c:crossBetween val="between"/>
      </c:valAx>
      <c:valAx>
        <c:axId val="192344064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45600"/>
        <c:crosses val="max"/>
        <c:crossBetween val="midCat"/>
      </c:valAx>
      <c:valAx>
        <c:axId val="19234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34406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 repartition TFPB activité'!$C$3</c:f>
              <c:strCache>
                <c:ptCount val="1"/>
                <c:pt idx="0">
                  <c:v>Montant total de TFPB (M€)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'G5 repartition TFPB activité'!$A$4:$A$16</c:f>
              <c:strCache>
                <c:ptCount val="13"/>
                <c:pt idx="0">
                  <c:v>Industrie</c:v>
                </c:pt>
                <c:pt idx="1">
                  <c:v>Transports et entreposage</c:v>
                </c:pt>
                <c:pt idx="2">
                  <c:v>Activité non codifiée</c:v>
                </c:pt>
                <c:pt idx="3">
                  <c:v>Activités spécialisées, scientifiques, techniques et de soutien</c:v>
                </c:pt>
                <c:pt idx="4">
                  <c:v>Information et communication</c:v>
                </c:pt>
                <c:pt idx="5">
                  <c:v>Activités financières et d'assurance</c:v>
                </c:pt>
                <c:pt idx="6">
                  <c:v>Commerce</c:v>
                </c:pt>
                <c:pt idx="7">
                  <c:v>Administration publique, enseignement, santé humaine et action sociale</c:v>
                </c:pt>
                <c:pt idx="8">
                  <c:v>Construction</c:v>
                </c:pt>
                <c:pt idx="9">
                  <c:v>Activités immobilières</c:v>
                </c:pt>
                <c:pt idx="10">
                  <c:v>Agriculture</c:v>
                </c:pt>
                <c:pt idx="11">
                  <c:v>Hébergement et restauration</c:v>
                </c:pt>
                <c:pt idx="12">
                  <c:v>Autres activités de services</c:v>
                </c:pt>
              </c:strCache>
            </c:strRef>
          </c:cat>
          <c:val>
            <c:numRef>
              <c:f>'G5 repartition TFPB activité'!$C$4:$C$16</c:f>
              <c:numCache>
                <c:formatCode>General</c:formatCode>
                <c:ptCount val="13"/>
                <c:pt idx="0">
                  <c:v>1254</c:v>
                </c:pt>
                <c:pt idx="1">
                  <c:v>251</c:v>
                </c:pt>
                <c:pt idx="2">
                  <c:v>1163</c:v>
                </c:pt>
                <c:pt idx="3">
                  <c:v>228</c:v>
                </c:pt>
                <c:pt idx="4">
                  <c:v>58</c:v>
                </c:pt>
                <c:pt idx="5">
                  <c:v>916</c:v>
                </c:pt>
                <c:pt idx="6">
                  <c:v>492</c:v>
                </c:pt>
                <c:pt idx="7">
                  <c:v>232</c:v>
                </c:pt>
                <c:pt idx="8">
                  <c:v>288</c:v>
                </c:pt>
                <c:pt idx="9">
                  <c:v>7075</c:v>
                </c:pt>
                <c:pt idx="10">
                  <c:v>27</c:v>
                </c:pt>
                <c:pt idx="11">
                  <c:v>129</c:v>
                </c:pt>
                <c:pt idx="12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F7C-8B32-12135F10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571648"/>
        <c:axId val="192577920"/>
      </c:barChart>
      <c:scatterChart>
        <c:scatterStyle val="lineMarker"/>
        <c:varyColors val="0"/>
        <c:ser>
          <c:idx val="1"/>
          <c:order val="1"/>
          <c:tx>
            <c:strRef>
              <c:f>'G5 repartition TFPB activité'!$D$3</c:f>
              <c:strCache>
                <c:ptCount val="1"/>
                <c:pt idx="0">
                  <c:v>Évolution du montant total de TFPB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'G5 repartition TFPB activité'!$A$4:$A$16</c:f>
              <c:strCache>
                <c:ptCount val="13"/>
                <c:pt idx="0">
                  <c:v>Industrie</c:v>
                </c:pt>
                <c:pt idx="1">
                  <c:v>Transports et entreposage</c:v>
                </c:pt>
                <c:pt idx="2">
                  <c:v>Activité non codifiée</c:v>
                </c:pt>
                <c:pt idx="3">
                  <c:v>Activités spécialisées, scientifiques, techniques et de soutien</c:v>
                </c:pt>
                <c:pt idx="4">
                  <c:v>Information et communication</c:v>
                </c:pt>
                <c:pt idx="5">
                  <c:v>Activités financières et d'assurance</c:v>
                </c:pt>
                <c:pt idx="6">
                  <c:v>Commerce</c:v>
                </c:pt>
                <c:pt idx="7">
                  <c:v>Administration publique, enseignement, santé humaine et action sociale</c:v>
                </c:pt>
                <c:pt idx="8">
                  <c:v>Construction</c:v>
                </c:pt>
                <c:pt idx="9">
                  <c:v>Activités immobilières</c:v>
                </c:pt>
                <c:pt idx="10">
                  <c:v>Agriculture</c:v>
                </c:pt>
                <c:pt idx="11">
                  <c:v>Hébergement et restauration</c:v>
                </c:pt>
                <c:pt idx="12">
                  <c:v>Autres activités de services</c:v>
                </c:pt>
              </c:strCache>
            </c:strRef>
          </c:xVal>
          <c:yVal>
            <c:numRef>
              <c:f>'G5 repartition TFPB activité'!$D$4:$D$16</c:f>
              <c:numCache>
                <c:formatCode>General</c:formatCode>
                <c:ptCount val="13"/>
                <c:pt idx="0">
                  <c:v>-43.7</c:v>
                </c:pt>
                <c:pt idx="1">
                  <c:v>-28.6</c:v>
                </c:pt>
                <c:pt idx="2">
                  <c:v>-22.5</c:v>
                </c:pt>
                <c:pt idx="3">
                  <c:v>-21.1</c:v>
                </c:pt>
                <c:pt idx="4">
                  <c:v>-12.4</c:v>
                </c:pt>
                <c:pt idx="5">
                  <c:v>-10.1</c:v>
                </c:pt>
                <c:pt idx="6">
                  <c:v>-9.4</c:v>
                </c:pt>
                <c:pt idx="7">
                  <c:v>1.4</c:v>
                </c:pt>
                <c:pt idx="8">
                  <c:v>1.4</c:v>
                </c:pt>
                <c:pt idx="9">
                  <c:v>2.2000000000000002</c:v>
                </c:pt>
                <c:pt idx="10">
                  <c:v>2.7</c:v>
                </c:pt>
                <c:pt idx="11">
                  <c:v>3.2</c:v>
                </c:pt>
                <c:pt idx="12">
                  <c:v>4.0999999999999996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81-4F7C-8B32-12135F10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80992"/>
        <c:axId val="192579456"/>
      </c:scatterChart>
      <c:catAx>
        <c:axId val="1925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577920"/>
        <c:crosses val="autoZero"/>
        <c:auto val="1"/>
        <c:lblAlgn val="ctr"/>
        <c:lblOffset val="100"/>
        <c:noMultiLvlLbl val="0"/>
      </c:catAx>
      <c:valAx>
        <c:axId val="19257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571648"/>
        <c:crosses val="autoZero"/>
        <c:crossBetween val="between"/>
      </c:valAx>
      <c:valAx>
        <c:axId val="192579456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580992"/>
        <c:crosses val="max"/>
        <c:crossBetween val="midCat"/>
      </c:valAx>
      <c:valAx>
        <c:axId val="1925809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2579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'G6 répartition effet secteur'!$F$3</c:f>
              <c:strCache>
                <c:ptCount val="1"/>
                <c:pt idx="0">
                  <c:v>Part de la valeur ajoutée du secteur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'G6 répartition effet secteur'!$B$4:$B$19</c:f>
              <c:strCache>
                <c:ptCount val="16"/>
                <c:pt idx="0">
                  <c:v>Activités immobilières</c:v>
                </c:pt>
                <c:pt idx="1">
                  <c:v>Agriculture, sylviculture et pêche</c:v>
                </c:pt>
                <c:pt idx="2">
                  <c:v>Hébergement et restauration</c:v>
                </c:pt>
                <c:pt idx="3">
                  <c:v>Autres activités de services</c:v>
                </c:pt>
                <c:pt idx="4">
                  <c:v>Construction</c:v>
                </c:pt>
                <c:pt idx="5">
                  <c:v>Administration publique, enseignement, santé humaine et action sociale</c:v>
                </c:pt>
                <c:pt idx="6">
                  <c:v>Activités scientifiques et techniques ; services administratifs et de soutien</c:v>
                </c:pt>
                <c:pt idx="7">
                  <c:v>Activités financières et d'assurance</c:v>
                </c:pt>
                <c:pt idx="8">
                  <c:v>Information et communication</c:v>
                </c:pt>
                <c:pt idx="9">
                  <c:v>Commerce ; réparation d'automobiles et de motocycles</c:v>
                </c:pt>
                <c:pt idx="10">
                  <c:v>Transports et entreposage</c:v>
                </c:pt>
                <c:pt idx="11">
                  <c:v>Fabrication de matériels de transport</c:v>
                </c:pt>
                <c:pt idx="12">
                  <c:v>Fabrication d'autres produits industriels</c:v>
                </c:pt>
                <c:pt idx="13">
                  <c:v>Fabrication d'équipements électriques, électroniques, informatiques ; fabrication de machines</c:v>
                </c:pt>
                <c:pt idx="14">
                  <c:v>Fabrication de denrées alimentaires, de boissons et de produits à base de tabac</c:v>
                </c:pt>
                <c:pt idx="15">
                  <c:v>Industries extractives, énergie, eau, gestion des déchets et dépollution</c:v>
                </c:pt>
              </c:strCache>
            </c:strRef>
          </c:cat>
          <c:val>
            <c:numRef>
              <c:f>'G6 répartition effet secteur'!$F$4:$F$19</c:f>
              <c:numCache>
                <c:formatCode>0.00</c:formatCode>
                <c:ptCount val="16"/>
                <c:pt idx="0">
                  <c:v>0.1653255820274353</c:v>
                </c:pt>
                <c:pt idx="1">
                  <c:v>0.22605378925800323</c:v>
                </c:pt>
                <c:pt idx="2">
                  <c:v>0.23814471065998077</c:v>
                </c:pt>
                <c:pt idx="3">
                  <c:v>0.34182572364807129</c:v>
                </c:pt>
                <c:pt idx="4">
                  <c:v>0.37850278615951538</c:v>
                </c:pt>
                <c:pt idx="5">
                  <c:v>0.42341157793998718</c:v>
                </c:pt>
                <c:pt idx="6">
                  <c:v>0.48007723689079285</c:v>
                </c:pt>
                <c:pt idx="7">
                  <c:v>0.48608097434043884</c:v>
                </c:pt>
                <c:pt idx="8">
                  <c:v>0.50699931383132935</c:v>
                </c:pt>
                <c:pt idx="9">
                  <c:v>0.57507193088531494</c:v>
                </c:pt>
                <c:pt idx="10">
                  <c:v>0.58065646886825562</c:v>
                </c:pt>
                <c:pt idx="11">
                  <c:v>0.78365284204483032</c:v>
                </c:pt>
                <c:pt idx="12">
                  <c:v>0.80962377786636353</c:v>
                </c:pt>
                <c:pt idx="13">
                  <c:v>0.8347359299659729</c:v>
                </c:pt>
                <c:pt idx="14">
                  <c:v>0.83741354942321777</c:v>
                </c:pt>
                <c:pt idx="15">
                  <c:v>1.0574653148651123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B-47A3-851F-0D0F5C9FE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95360"/>
        <c:axId val="192096896"/>
      </c:barChart>
      <c:catAx>
        <c:axId val="19209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096896"/>
        <c:crosses val="autoZero"/>
        <c:auto val="1"/>
        <c:lblAlgn val="ctr"/>
        <c:lblOffset val="100"/>
        <c:noMultiLvlLbl val="0"/>
      </c:catAx>
      <c:valAx>
        <c:axId val="19209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09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'G7 repartition effet intensité'!$B$3</c:f>
              <c:strCache>
                <c:ptCount val="1"/>
                <c:pt idx="0">
                  <c:v>Part de la valeur ajoutée du décile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'G7 repartition effet intensité'!$A$4:$A$13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'G7 repartition effet intensité'!$B$4:$B$13</c:f>
              <c:numCache>
                <c:formatCode>0.00</c:formatCode>
                <c:ptCount val="10"/>
                <c:pt idx="0">
                  <c:v>0.38358792662620544</c:v>
                </c:pt>
                <c:pt idx="1">
                  <c:v>0.37359717488288879</c:v>
                </c:pt>
                <c:pt idx="2">
                  <c:v>0.39959362149238586</c:v>
                </c:pt>
                <c:pt idx="3">
                  <c:v>0.47860825061798096</c:v>
                </c:pt>
                <c:pt idx="4">
                  <c:v>0.59917795658111572</c:v>
                </c:pt>
                <c:pt idx="5">
                  <c:v>0.68298798799514771</c:v>
                </c:pt>
                <c:pt idx="6">
                  <c:v>0.77164542675018311</c:v>
                </c:pt>
                <c:pt idx="7">
                  <c:v>0.6780170202255249</c:v>
                </c:pt>
                <c:pt idx="8">
                  <c:v>0.76182955503463745</c:v>
                </c:pt>
                <c:pt idx="9">
                  <c:v>0.67331159114837646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69-4831-B7B8-67E60BA5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142720"/>
        <c:axId val="194065536"/>
      </c:barChart>
      <c:catAx>
        <c:axId val="19214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065536"/>
        <c:crosses val="autoZero"/>
        <c:auto val="1"/>
        <c:lblAlgn val="ctr"/>
        <c:lblOffset val="100"/>
        <c:noMultiLvlLbl val="0"/>
      </c:catAx>
      <c:valAx>
        <c:axId val="19406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  <a:r>
                  <a:rPr lang="fr-FR" baseline="0"/>
                  <a:t> de la valeur ajoutée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4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'G8 réparticion effet effectifs'!$B$3</c:f>
              <c:strCache>
                <c:ptCount val="1"/>
                <c:pt idx="0">
                  <c:v>Part de la valeur ajoutée du décile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84-4897-BB03-E3F6FF13FB5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84-4897-BB03-E3F6FF13FB5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84-4897-BB03-E3F6FF13FB5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84-4897-BB03-E3F6FF13FB5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84-4897-BB03-E3F6FF13FB5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84-4897-BB03-E3F6FF13FB5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3 000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84-4897-BB03-E3F6FF13FB5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84-4897-BB03-E3F6FF13FB5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34 000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84-4897-BB03-E3F6FF13FB5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84-4897-BB03-E3F6FF13FB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 réparticion effet effectifs'!$A$4:$A$13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'G8 réparticion effet effectifs'!$B$4:$B$13</c:f>
              <c:numCache>
                <c:formatCode>0.00</c:formatCode>
                <c:ptCount val="10"/>
                <c:pt idx="0">
                  <c:v>7.4756242334842682E-2</c:v>
                </c:pt>
                <c:pt idx="1">
                  <c:v>0.12772020697593689</c:v>
                </c:pt>
                <c:pt idx="2">
                  <c:v>0.40281891822814941</c:v>
                </c:pt>
                <c:pt idx="3">
                  <c:v>0.72201555967330933</c:v>
                </c:pt>
                <c:pt idx="4">
                  <c:v>0.75698840618133545</c:v>
                </c:pt>
                <c:pt idx="5">
                  <c:v>0.76277941465377808</c:v>
                </c:pt>
                <c:pt idx="6">
                  <c:v>0.78728842735290527</c:v>
                </c:pt>
                <c:pt idx="7">
                  <c:v>0.71801435947418213</c:v>
                </c:pt>
                <c:pt idx="8">
                  <c:v>0.60380780696868896</c:v>
                </c:pt>
                <c:pt idx="9">
                  <c:v>0.70354825258255005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84-4897-BB03-E3F6FF13F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3828352"/>
        <c:axId val="193843584"/>
      </c:barChart>
      <c:catAx>
        <c:axId val="1938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843584"/>
        <c:crosses val="autoZero"/>
        <c:auto val="1"/>
        <c:lblAlgn val="ctr"/>
        <c:lblOffset val="100"/>
        <c:noMultiLvlLbl val="0"/>
      </c:catAx>
      <c:valAx>
        <c:axId val="1938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de la valeur ajoutée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8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 réparition effet productivit'!$B$3</c:f>
              <c:strCache>
                <c:ptCount val="1"/>
                <c:pt idx="0">
                  <c:v>Part de la valeur ajoutée du décile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'G9 réparition effet productivit'!$A$4:$A$13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'G9 réparition effet productivit'!$B$4:$B$13</c:f>
              <c:numCache>
                <c:formatCode>0.00</c:formatCode>
                <c:ptCount val="10"/>
                <c:pt idx="0">
                  <c:v>0.89760106801986694</c:v>
                </c:pt>
                <c:pt idx="1">
                  <c:v>0.5733073353767395</c:v>
                </c:pt>
                <c:pt idx="2">
                  <c:v>0.606728196144104</c:v>
                </c:pt>
                <c:pt idx="3">
                  <c:v>0.57629257440567017</c:v>
                </c:pt>
                <c:pt idx="4">
                  <c:v>0.5652269721031189</c:v>
                </c:pt>
                <c:pt idx="5">
                  <c:v>0.52640604972839355</c:v>
                </c:pt>
                <c:pt idx="6">
                  <c:v>0.50947928428649902</c:v>
                </c:pt>
                <c:pt idx="7">
                  <c:v>0.48034745454788208</c:v>
                </c:pt>
                <c:pt idx="8">
                  <c:v>0.53766018152236938</c:v>
                </c:pt>
                <c:pt idx="9">
                  <c:v>0.5123138427734375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74-4302-AD39-DAC6AC79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016768"/>
        <c:axId val="194018304"/>
      </c:barChart>
      <c:catAx>
        <c:axId val="1940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018304"/>
        <c:crosses val="autoZero"/>
        <c:auto val="1"/>
        <c:lblAlgn val="ctr"/>
        <c:lblOffset val="100"/>
        <c:noMultiLvlLbl val="0"/>
      </c:catAx>
      <c:valAx>
        <c:axId val="19401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de la valeur ajoutée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01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17</xdr:row>
      <xdr:rowOff>133350</xdr:rowOff>
    </xdr:from>
    <xdr:to>
      <xdr:col>10</xdr:col>
      <xdr:colOff>47625</xdr:colOff>
      <xdr:row>32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19</xdr:row>
      <xdr:rowOff>0</xdr:rowOff>
    </xdr:from>
    <xdr:to>
      <xdr:col>6</xdr:col>
      <xdr:colOff>185737</xdr:colOff>
      <xdr:row>33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2552700</xdr:colOff>
      <xdr:row>26</xdr:row>
      <xdr:rowOff>76200</xdr:rowOff>
    </xdr:from>
    <xdr:to>
      <xdr:col>2</xdr:col>
      <xdr:colOff>2438400</xdr:colOff>
      <xdr:row>40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</xdr:rowOff>
    </xdr:from>
    <xdr:to>
      <xdr:col>7</xdr:col>
      <xdr:colOff>104774</xdr:colOff>
      <xdr:row>32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9524</xdr:rowOff>
    </xdr:from>
    <xdr:to>
      <xdr:col>11</xdr:col>
      <xdr:colOff>409575</xdr:colOff>
      <xdr:row>28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585787</xdr:colOff>
      <xdr:row>18</xdr:row>
      <xdr:rowOff>104775</xdr:rowOff>
    </xdr:from>
    <xdr:to>
      <xdr:col>7</xdr:col>
      <xdr:colOff>328612</xdr:colOff>
      <xdr:row>32</xdr:row>
      <xdr:rowOff>180975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3272185</xdr:colOff>
      <xdr:row>18</xdr:row>
      <xdr:rowOff>45534</xdr:rowOff>
    </xdr:from>
    <xdr:to>
      <xdr:col>3</xdr:col>
      <xdr:colOff>1335823</xdr:colOff>
      <xdr:row>35</xdr:row>
      <xdr:rowOff>162622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4633912</xdr:colOff>
      <xdr:row>19</xdr:row>
      <xdr:rowOff>57150</xdr:rowOff>
    </xdr:from>
    <xdr:to>
      <xdr:col>1</xdr:col>
      <xdr:colOff>1038225</xdr:colOff>
      <xdr:row>35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3672525</xdr:colOff>
      <xdr:row>24</xdr:row>
      <xdr:rowOff>0</xdr:rowOff>
    </xdr:from>
    <xdr:to>
      <xdr:col>5</xdr:col>
      <xdr:colOff>353504</xdr:colOff>
      <xdr:row>40</xdr:row>
      <xdr:rowOff>176752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19</xdr:row>
      <xdr:rowOff>0</xdr:rowOff>
    </xdr:from>
    <xdr:to>
      <xdr:col>6</xdr:col>
      <xdr:colOff>185737</xdr:colOff>
      <xdr:row>33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1804987</xdr:colOff>
      <xdr:row>18</xdr:row>
      <xdr:rowOff>171450</xdr:rowOff>
    </xdr:from>
    <xdr:to>
      <xdr:col>6</xdr:col>
      <xdr:colOff>166687</xdr:colOff>
      <xdr:row>33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19</xdr:row>
      <xdr:rowOff>0</xdr:rowOff>
    </xdr:from>
    <xdr:to>
      <xdr:col>6</xdr:col>
      <xdr:colOff>428625</xdr:colOff>
      <xdr:row>33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7" name="Tableau17" displayName="Tableau17" ref="A7:K16" totalsRowShown="0" headerRowDxfId="80" dataDxfId="79" tableBorderDxfId="78">
  <autoFilter ref="A7:K16"/>
  <sortState ref="A3:N11">
    <sortCondition descending="1" ref="K2:K11"/>
  </sortState>
  <tableColumns count="11">
    <tableColumn id="1" name="Pays" dataDxfId="77"/>
    <tableColumn id="3" name="Nom de l'imposition" dataDxfId="76"/>
    <tableColumn id="4" name="Monnaie" dataDxfId="75"/>
    <tableColumn id="20" name="2008" dataDxfId="74"/>
    <tableColumn id="7" name="2019" dataDxfId="73" dataCellStyle="Milliers"/>
    <tableColumn id="21" name="PIB 2008" dataDxfId="72" dataCellStyle="Milliers"/>
    <tableColumn id="16" name="PIB 2019" dataDxfId="71" dataCellStyle="Milliers"/>
    <tableColumn id="8" name="Impôts sur la production (hors masse salariale), en % du PIB" dataDxfId="70" dataCellStyle="Pourcentage">
      <calculatedColumnFormula>Tableau17[[#This Row],[2019]]/Tableau17[[#This Row],[PIB 2019]]</calculatedColumnFormula>
    </tableColumn>
    <tableColumn id="18" name="Evolution PIB" dataDxfId="69" dataCellStyle="Pourcentage">
      <calculatedColumnFormula>(Tableau17[[#This Row],[PIB 2019]]-Tableau17[[#This Row],[PIB 2008]])/Tableau17[[#This Row],[PIB 2008]]</calculatedColumnFormula>
    </tableColumn>
    <tableColumn id="9" name="Evolution impots production" dataDxfId="68" dataCellStyle="Pourcentage">
      <calculatedColumnFormula>(Tableau17[[#This Row],[2019]]-Tableau17[[#This Row],[2008]])/Tableau17[[#This Row],[2008]]</calculatedColumnFormula>
    </tableColumn>
    <tableColumn id="19" name="Variation 2008-2019, points de % vis-à-vis du PIB" dataDxfId="67" dataCellStyle="Pourcentage">
      <calculatedColumnFormula>Tableau17[[#This Row],[Evolution impots production]]-Tableau17[[#This Row],[Evolution PIB]]</calculatedColumnFormula>
    </tableColumn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4" name="Tableau4" displayName="Tableau4" ref="A3:B13" totalsRowShown="0" headerRowDxfId="20" dataDxfId="19">
  <autoFilter ref="A3:B13"/>
  <tableColumns count="2">
    <tableColumn id="1" name="Déciles selon la productivité totale des facteurs" dataDxfId="18"/>
    <tableColumn id="2" name="Part de la valeur ajoutée du décile" dataDxfId="17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5" name="Tableau5" displayName="Tableau5" ref="A3:B13" totalsRowShown="0" headerRowDxfId="16" dataDxfId="15">
  <autoFilter ref="A3:B13"/>
  <tableColumns count="2">
    <tableColumn id="1" name="Déciles selon la santé financière pré-crise" dataDxfId="14"/>
    <tableColumn id="2" name="Part de la valeur ajoutée du décile" dataDxfId="13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14" name="Tableau14" displayName="Tableau14" ref="A6:F24" totalsRowShown="0" headerRowDxfId="12" dataDxfId="11" tableBorderDxfId="10">
  <autoFilter ref="A6:F24"/>
  <sortState ref="A3:F20">
    <sortCondition descending="1" ref="F2:F20"/>
  </sortState>
  <tableColumns count="6">
    <tableColumn id="1" name="Régions" dataDxfId="9"/>
    <tableColumn id="2" name="Baisse des impôts de production entre 2020 et 2021 (milliards d’€) " dataDxfId="8" dataCellStyle="Milliers"/>
    <tableColumn id="3" name="Nombre d'entreprises concernées par la baisse des impôts " dataDxfId="7" dataCellStyle="Milliers"/>
    <tableColumn id="4" name="Part baisse" dataDxfId="6" dataCellStyle="Pourcentage">
      <calculatedColumnFormula>B7/$B$25</calculatedColumnFormula>
    </tableColumn>
    <tableColumn id="5" name="Part nombre entreprises" dataDxfId="5" dataCellStyle="Pourcentage">
      <calculatedColumnFormula>C7/$C$25</calculatedColumnFormula>
    </tableColumn>
    <tableColumn id="6" name="Part de la région dans la VA nationale" dataDxfId="4" dataCellStyle="Pourcentage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2" name="Tableau2" displayName="Tableau2" ref="A3:B13" totalsRowShown="0" headerRowDxfId="3" dataDxfId="2">
  <autoFilter ref="A3:B13"/>
  <tableColumns count="2">
    <tableColumn id="1" name="(first) grdenom_by_tfp_810" dataDxfId="1"/>
    <tableColumn id="2" name="baisse_cet_tot_ova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3:C8" totalsRowShown="0" headerRowDxfId="66" dataDxfId="65">
  <autoFilter ref="A3:C8"/>
  <tableColumns count="3">
    <tableColumn id="1" name="Chiffre d’affaires (CA) hors taxe" dataDxfId="64"/>
    <tableColumn id="2" name="Taux effectif d'imposition sur la VA avant le 1er janvier 2021" dataDxfId="63"/>
    <tableColumn id="3" name="Taux effectif d'imposition sur la VA après le 1er janvier 2021" dataDxfId="62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8" name="Tableau8" displayName="Tableau8" ref="A6:E10" totalsRowShown="0" headerRowDxfId="61" dataDxfId="60">
  <autoFilter ref="A6:E10"/>
  <tableColumns count="5">
    <tableColumn id="1" name="Indicateurs" dataDxfId="59"/>
    <tableColumn id="2" name="CVAE" dataDxfId="58"/>
    <tableColumn id="3" name="CFE" dataDxfId="57"/>
    <tableColumn id="4" name="TFPB" dataDxfId="56"/>
    <tableColumn id="5" name="Total" dataDxfId="55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1" name="Tableau11" displayName="Tableau11" ref="A3:D15" totalsRowShown="0" headerRowDxfId="54" dataDxfId="53">
  <autoFilter ref="A3:D15"/>
  <sortState ref="A3:D14">
    <sortCondition descending="1" ref="B2:B14"/>
  </sortState>
  <tableColumns count="4">
    <tableColumn id="1" name="Secteurs d'activité" dataDxfId="52"/>
    <tableColumn id="2" name="Part du nombre d'entreprises (%)" dataDxfId="51"/>
    <tableColumn id="3" name="Montant total de CVAE (M€)" dataDxfId="50"/>
    <tableColumn id="4" name="Évolution du montant total de CVAE (%)" dataDxfId="49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5" name="Tableau15" displayName="Tableau15" ref="A3:D15" totalsRowShown="0" headerRowDxfId="48" dataDxfId="47">
  <autoFilter ref="A3:D15"/>
  <sortState ref="A3:D14">
    <sortCondition ref="D2:D14"/>
  </sortState>
  <tableColumns count="4">
    <tableColumn id="1" name="Secteurs d'activité" dataDxfId="46"/>
    <tableColumn id="2" name="Répartition (%)" dataDxfId="45"/>
    <tableColumn id="3" name="Montant total de CFE (M€)" dataDxfId="44"/>
    <tableColumn id="4" name="Évolution du montant total de CFE (%)" dataDxfId="4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10" name="Tableau10" displayName="Tableau10" ref="A3:D16" totalsRowShown="0" headerRowDxfId="42" dataDxfId="41">
  <autoFilter ref="A3:D16"/>
  <sortState ref="A3:E15">
    <sortCondition ref="D2:D15"/>
  </sortState>
  <tableColumns count="4">
    <tableColumn id="1" name="Secteurs d'activités" dataDxfId="40"/>
    <tableColumn id="2" name="Répartition (%)" dataDxfId="39" dataCellStyle="Milliers"/>
    <tableColumn id="3" name="Montant total de TFPB (M€)" dataDxfId="38"/>
    <tableColumn id="4" name="Évolution du montant total de TFPB (%)" dataDxfId="37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3" name="Tableau3" displayName="Tableau3" ref="A3:F19" totalsRowShown="0" headerRowDxfId="36" dataDxfId="35">
  <autoFilter ref="A3:F19"/>
  <sortState ref="A3:H18">
    <sortCondition ref="F2:F18"/>
  </sortState>
  <tableColumns count="6">
    <tableColumn id="1" name="Nom dans la source (naf17)" dataDxfId="34"/>
    <tableColumn id="2" name="réencodage NAF17" dataDxfId="33"/>
    <tableColumn id="3" name="Code NACE17" dataDxfId="32"/>
    <tableColumn id="4" name="Code Nace 38" dataDxfId="31"/>
    <tableColumn id="5" name="Grands secteurs" dataDxfId="30"/>
    <tableColumn id="6" name="Part de la valeur ajoutée du secteur" dataDxfId="29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7" name="Tableau7" displayName="Tableau7" ref="A3:B13" totalsRowShown="0" headerRowDxfId="28" dataDxfId="27">
  <autoFilter ref="A3:B13"/>
  <tableColumns count="2">
    <tableColumn id="1" name="Déciles selon l'intensité capitalistique" dataDxfId="26"/>
    <tableColumn id="2" name="Part de la valeur ajoutée du décile" dataDxfId="25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6" name="Tableau6" displayName="Tableau6" ref="A3:B13" totalsRowShown="0" headerRowDxfId="24" dataDxfId="23">
  <autoFilter ref="A3:B13"/>
  <tableColumns count="2">
    <tableColumn id="1" name="Déciles selon les effectifs" dataDxfId="22"/>
    <tableColumn id="2" name="Part de la valeur ajoutée du décile" dataDxfId="2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hyperlink" Target="https://www.ipp.eu/actualites/resultats-les-impacts-du-budget-2022-sur-les-entrepris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hyperlink" Target="https://www.ipp.eu/actualites/resultats-les-impacts-du-budget-2022-sur-les-entrepris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hyperlink" Target="https://www.ipp.eu/actualites/resultats-les-impacts-du-budget-2022-sur-les-entrepris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hyperlink" Target="https://www.ipp.eu/actualites/resultats-les-impacts-du-budget-2022-sur-les-entrepris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insee.fr/fr/statistiques/5020211" TargetMode="External"/><Relationship Id="rId1" Type="http://schemas.openxmlformats.org/officeDocument/2006/relationships/hyperlink" Target="https://www.economie.gouv.fr/files/files/directions_services/plan-de-relance/donnees-baisse-impots-production.pdf?v=1621020212" TargetMode="External"/><Relationship Id="rId5" Type="http://schemas.openxmlformats.org/officeDocument/2006/relationships/table" Target="../tables/table12.xml"/><Relationship Id="rId4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ipp.eu/actualites/resultats-les-impacts-du-budget-2022-sur-les-entreprises/" TargetMode="External"/><Relationship Id="rId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bank.dk/20515" TargetMode="External"/><Relationship Id="rId2" Type="http://schemas.openxmlformats.org/officeDocument/2006/relationships/hyperlink" Target="https://www.scb.se/en/finding-statistics/statistics-by-subject-area/national-accounts/national-accounts/national-accounts-quarterly-and-annual-estimates/pong/tables-and-graphs/tables/gdp-expenditure-approach-1950-2020-aggregated/" TargetMode="External"/><Relationship Id="rId1" Type="http://schemas.openxmlformats.org/officeDocument/2006/relationships/hyperlink" Target="https://ec.europa.eu/eurostat/databrowser/bookmark/01bb7e63-0324-42d8-8a4e-0e46d0bcc5d2?lang=fr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bank.dk/20515" TargetMode="External"/><Relationship Id="rId2" Type="http://schemas.openxmlformats.org/officeDocument/2006/relationships/hyperlink" Target="https://www.scb.se/en/finding-statistics/statistics-by-subject-area/national-accounts/national-accounts/national-accounts-quarterly-and-annual-estimates/pong/tables-and-graphs/tables/gdp-expenditure-approach-1950-2020-aggregated/" TargetMode="External"/><Relationship Id="rId1" Type="http://schemas.openxmlformats.org/officeDocument/2006/relationships/hyperlink" Target="https://ec.europa.eu/eurostat/databrowser/bookmark/01bb7e63-0324-42d8-8a4e-0e46d0bcc5d2?lang=f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ntreprendre.service-public.fr/vosdroits/F235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pots.gouv.fr/node/25608" TargetMode="External"/><Relationship Id="rId2" Type="http://schemas.openxmlformats.org/officeDocument/2006/relationships/hyperlink" Target="https://www.entreprises.gouv.fr/files/files/en-pratique/etudes-et-statistiques/themas/thema-suppression-cvae.pdf" TargetMode="External"/><Relationship Id="rId1" Type="http://schemas.openxmlformats.org/officeDocument/2006/relationships/hyperlink" Target="https://ec.europa.eu/eurostat/statistics-explained/images/c/c5/National_tax_lists_2022-10-31.xlsx" TargetMode="External"/><Relationship Id="rId5" Type="http://schemas.openxmlformats.org/officeDocument/2006/relationships/table" Target="../tables/table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mpots.gouv.fr/node/25608" TargetMode="Externa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mpots.gouv.fr/node/25608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mpots.gouv.fr/node/25608" TargetMode="External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pp.eu/actualites/resultats-les-impacts-du-budget-2022-sur-les-entreprises/" TargetMode="Externa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B88"/>
  <sheetViews>
    <sheetView workbookViewId="0">
      <selection activeCell="A3" sqref="A3"/>
    </sheetView>
  </sheetViews>
  <sheetFormatPr baseColWidth="10" defaultRowHeight="15" x14ac:dyDescent="0.25"/>
  <cols>
    <col min="1" max="1" width="159.42578125" bestFit="1" customWidth="1"/>
  </cols>
  <sheetData>
    <row r="1" spans="1:2" x14ac:dyDescent="0.25">
      <c r="A1" s="1" t="s">
        <v>182</v>
      </c>
    </row>
    <row r="3" spans="1:2" x14ac:dyDescent="0.25">
      <c r="A3" s="3"/>
      <c r="B3" s="2"/>
    </row>
    <row r="4" spans="1:2" x14ac:dyDescent="0.25">
      <c r="A4" s="4" t="s">
        <v>183</v>
      </c>
      <c r="B4" s="2"/>
    </row>
    <row r="5" spans="1:2" x14ac:dyDescent="0.25">
      <c r="A5" s="5" t="s">
        <v>184</v>
      </c>
      <c r="B5" s="2"/>
    </row>
    <row r="6" spans="1:2" x14ac:dyDescent="0.25">
      <c r="A6" s="5" t="s">
        <v>185</v>
      </c>
      <c r="B6" s="2"/>
    </row>
    <row r="7" spans="1:2" x14ac:dyDescent="0.25">
      <c r="A7" s="4" t="s">
        <v>186</v>
      </c>
      <c r="B7" s="2"/>
    </row>
    <row r="8" spans="1:2" x14ac:dyDescent="0.25">
      <c r="A8" s="4" t="s">
        <v>187</v>
      </c>
      <c r="B8" s="2"/>
    </row>
    <row r="9" spans="1:2" x14ac:dyDescent="0.25">
      <c r="A9" s="4" t="s">
        <v>188</v>
      </c>
      <c r="B9" s="2"/>
    </row>
    <row r="10" spans="1:2" x14ac:dyDescent="0.25">
      <c r="A10" s="4" t="s">
        <v>189</v>
      </c>
      <c r="B10" s="2"/>
    </row>
    <row r="11" spans="1:2" x14ac:dyDescent="0.25">
      <c r="A11" s="4" t="s">
        <v>190</v>
      </c>
      <c r="B11" s="2"/>
    </row>
    <row r="12" spans="1:2" x14ac:dyDescent="0.25">
      <c r="A12" s="4" t="s">
        <v>191</v>
      </c>
      <c r="B12" s="2"/>
    </row>
    <row r="13" spans="1:2" x14ac:dyDescent="0.25">
      <c r="A13" s="4" t="s">
        <v>192</v>
      </c>
      <c r="B13" s="2"/>
    </row>
    <row r="14" spans="1:2" x14ac:dyDescent="0.25">
      <c r="A14" s="4" t="s">
        <v>193</v>
      </c>
      <c r="B14" s="2"/>
    </row>
    <row r="15" spans="1:2" x14ac:dyDescent="0.25">
      <c r="A15" s="4" t="s">
        <v>194</v>
      </c>
      <c r="B15" s="2"/>
    </row>
    <row r="16" spans="1:2" ht="30" x14ac:dyDescent="0.25">
      <c r="A16" s="6" t="s">
        <v>195</v>
      </c>
      <c r="B16" s="2"/>
    </row>
    <row r="17" spans="1:2" x14ac:dyDescent="0.25">
      <c r="A17" s="5" t="s">
        <v>196</v>
      </c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  <row r="22" spans="1:2" x14ac:dyDescent="0.25">
      <c r="A22" s="3"/>
      <c r="B22" s="2"/>
    </row>
    <row r="23" spans="1:2" x14ac:dyDescent="0.25">
      <c r="A23" s="3"/>
      <c r="B23" s="2"/>
    </row>
    <row r="24" spans="1:2" x14ac:dyDescent="0.25">
      <c r="A24" s="3"/>
      <c r="B24" s="2"/>
    </row>
    <row r="25" spans="1:2" x14ac:dyDescent="0.25">
      <c r="A25" s="3"/>
      <c r="B25" s="2"/>
    </row>
    <row r="26" spans="1:2" x14ac:dyDescent="0.25">
      <c r="A26" s="3"/>
      <c r="B26" s="2"/>
    </row>
    <row r="27" spans="1:2" x14ac:dyDescent="0.25">
      <c r="A27" s="3"/>
      <c r="B27" s="2"/>
    </row>
    <row r="28" spans="1:2" x14ac:dyDescent="0.25">
      <c r="A28" s="3"/>
      <c r="B28" s="2"/>
    </row>
    <row r="29" spans="1:2" x14ac:dyDescent="0.25">
      <c r="A29" s="3"/>
      <c r="B29" s="2"/>
    </row>
    <row r="30" spans="1:2" x14ac:dyDescent="0.25">
      <c r="A30" s="3"/>
      <c r="B30" s="2"/>
    </row>
    <row r="31" spans="1:2" x14ac:dyDescent="0.25">
      <c r="A31" s="3"/>
      <c r="B31" s="2"/>
    </row>
    <row r="32" spans="1:2" x14ac:dyDescent="0.25">
      <c r="A32" s="3"/>
      <c r="B32" s="2"/>
    </row>
    <row r="33" spans="1:2" x14ac:dyDescent="0.25">
      <c r="A33" s="3"/>
      <c r="B33" s="2"/>
    </row>
    <row r="34" spans="1:2" x14ac:dyDescent="0.25">
      <c r="A34" s="3"/>
      <c r="B34" s="2"/>
    </row>
    <row r="35" spans="1:2" x14ac:dyDescent="0.25">
      <c r="A35" s="3"/>
      <c r="B35" s="2"/>
    </row>
    <row r="36" spans="1:2" x14ac:dyDescent="0.25">
      <c r="A36" s="3"/>
      <c r="B36" s="2"/>
    </row>
    <row r="37" spans="1:2" x14ac:dyDescent="0.25">
      <c r="A37" s="3"/>
      <c r="B37" s="2"/>
    </row>
    <row r="38" spans="1:2" x14ac:dyDescent="0.25">
      <c r="A38" s="3"/>
      <c r="B38" s="2"/>
    </row>
    <row r="39" spans="1:2" x14ac:dyDescent="0.25">
      <c r="A39" s="3"/>
      <c r="B39" s="2"/>
    </row>
    <row r="40" spans="1:2" x14ac:dyDescent="0.25">
      <c r="A40" s="3"/>
      <c r="B40" s="2"/>
    </row>
    <row r="41" spans="1:2" x14ac:dyDescent="0.25">
      <c r="A41" s="3"/>
      <c r="B41" s="2"/>
    </row>
    <row r="42" spans="1:2" x14ac:dyDescent="0.25">
      <c r="A42" s="3"/>
      <c r="B42" s="2"/>
    </row>
    <row r="43" spans="1:2" x14ac:dyDescent="0.25">
      <c r="A43" s="3"/>
      <c r="B43" s="2"/>
    </row>
    <row r="44" spans="1:2" x14ac:dyDescent="0.25">
      <c r="A44" s="3"/>
      <c r="B44" s="2"/>
    </row>
    <row r="45" spans="1:2" x14ac:dyDescent="0.25">
      <c r="A45" s="3"/>
      <c r="B45" s="2"/>
    </row>
    <row r="46" spans="1:2" x14ac:dyDescent="0.25">
      <c r="A46" s="3"/>
      <c r="B46" s="2"/>
    </row>
    <row r="47" spans="1:2" x14ac:dyDescent="0.25">
      <c r="A47" s="3"/>
      <c r="B47" s="2"/>
    </row>
    <row r="48" spans="1:2" x14ac:dyDescent="0.25">
      <c r="A48" s="3"/>
      <c r="B48" s="2"/>
    </row>
    <row r="49" spans="1:2" x14ac:dyDescent="0.25">
      <c r="A49" s="3"/>
      <c r="B49" s="2"/>
    </row>
    <row r="50" spans="1:2" x14ac:dyDescent="0.25">
      <c r="A50" s="3"/>
      <c r="B50" s="2"/>
    </row>
    <row r="51" spans="1:2" x14ac:dyDescent="0.25">
      <c r="A51" s="3"/>
      <c r="B51" s="2"/>
    </row>
    <row r="52" spans="1:2" x14ac:dyDescent="0.25">
      <c r="A52" s="3"/>
      <c r="B52" s="2"/>
    </row>
    <row r="53" spans="1:2" x14ac:dyDescent="0.25">
      <c r="A53" s="3"/>
      <c r="B53" s="2"/>
    </row>
    <row r="54" spans="1:2" x14ac:dyDescent="0.25">
      <c r="A54" s="3"/>
      <c r="B54" s="2"/>
    </row>
    <row r="55" spans="1:2" x14ac:dyDescent="0.25">
      <c r="A55" s="3"/>
      <c r="B55" s="2"/>
    </row>
    <row r="56" spans="1:2" x14ac:dyDescent="0.25">
      <c r="A56" s="3"/>
      <c r="B56" s="2"/>
    </row>
    <row r="57" spans="1:2" x14ac:dyDescent="0.25">
      <c r="A57" s="3"/>
      <c r="B57" s="2"/>
    </row>
    <row r="58" spans="1:2" x14ac:dyDescent="0.25">
      <c r="A58" s="3"/>
      <c r="B58" s="2"/>
    </row>
    <row r="59" spans="1:2" x14ac:dyDescent="0.25">
      <c r="A59" s="3"/>
      <c r="B59" s="2"/>
    </row>
    <row r="60" spans="1:2" x14ac:dyDescent="0.25">
      <c r="A60" s="3"/>
      <c r="B60" s="2"/>
    </row>
    <row r="61" spans="1:2" x14ac:dyDescent="0.25">
      <c r="A61" s="3"/>
      <c r="B61" s="2"/>
    </row>
    <row r="62" spans="1:2" x14ac:dyDescent="0.25">
      <c r="A62" s="3"/>
      <c r="B62" s="2"/>
    </row>
    <row r="63" spans="1:2" x14ac:dyDescent="0.25">
      <c r="A63" s="3"/>
      <c r="B63" s="2"/>
    </row>
    <row r="64" spans="1:2" x14ac:dyDescent="0.25">
      <c r="A64" s="3"/>
      <c r="B64" s="2"/>
    </row>
    <row r="65" spans="1:2" x14ac:dyDescent="0.25">
      <c r="A65" s="3"/>
      <c r="B65" s="2"/>
    </row>
    <row r="66" spans="1:2" x14ac:dyDescent="0.25">
      <c r="A66" s="3"/>
      <c r="B66" s="2"/>
    </row>
    <row r="67" spans="1:2" x14ac:dyDescent="0.25">
      <c r="A67" s="3"/>
      <c r="B67" s="2"/>
    </row>
    <row r="68" spans="1:2" x14ac:dyDescent="0.25">
      <c r="A68" s="3"/>
      <c r="B68" s="2"/>
    </row>
    <row r="69" spans="1:2" x14ac:dyDescent="0.25">
      <c r="A69" s="3"/>
      <c r="B69" s="2"/>
    </row>
    <row r="70" spans="1:2" x14ac:dyDescent="0.25">
      <c r="A70" s="3"/>
      <c r="B70" s="2"/>
    </row>
    <row r="71" spans="1:2" x14ac:dyDescent="0.25">
      <c r="A71" s="3"/>
      <c r="B71" s="2"/>
    </row>
    <row r="72" spans="1:2" x14ac:dyDescent="0.25">
      <c r="A72" s="3"/>
      <c r="B72" s="2"/>
    </row>
    <row r="73" spans="1:2" x14ac:dyDescent="0.25">
      <c r="A73" s="3"/>
      <c r="B73" s="2"/>
    </row>
    <row r="74" spans="1:2" x14ac:dyDescent="0.25">
      <c r="A74" s="3"/>
      <c r="B74" s="2"/>
    </row>
    <row r="75" spans="1:2" x14ac:dyDescent="0.25">
      <c r="A75" s="3"/>
      <c r="B75" s="2"/>
    </row>
    <row r="76" spans="1:2" x14ac:dyDescent="0.25">
      <c r="A76" s="3"/>
      <c r="B76" s="2"/>
    </row>
    <row r="77" spans="1:2" x14ac:dyDescent="0.25">
      <c r="A77" s="3"/>
      <c r="B77" s="2"/>
    </row>
    <row r="78" spans="1:2" x14ac:dyDescent="0.25">
      <c r="A78" s="3"/>
      <c r="B78" s="2"/>
    </row>
    <row r="79" spans="1:2" x14ac:dyDescent="0.25">
      <c r="A79" s="3"/>
      <c r="B79" s="2"/>
    </row>
    <row r="80" spans="1:2" x14ac:dyDescent="0.25">
      <c r="A80" s="3"/>
      <c r="B80" s="2"/>
    </row>
    <row r="81" spans="1:2" x14ac:dyDescent="0.25">
      <c r="A81" s="3"/>
      <c r="B81" s="2"/>
    </row>
    <row r="82" spans="1:2" x14ac:dyDescent="0.25">
      <c r="A82" s="3"/>
      <c r="B82" s="2"/>
    </row>
    <row r="83" spans="1:2" x14ac:dyDescent="0.25">
      <c r="A83" s="3"/>
      <c r="B83" s="2"/>
    </row>
    <row r="84" spans="1:2" x14ac:dyDescent="0.25">
      <c r="A84" s="3"/>
      <c r="B84" s="2"/>
    </row>
    <row r="85" spans="1:2" x14ac:dyDescent="0.25">
      <c r="A85" s="3"/>
      <c r="B85" s="2"/>
    </row>
    <row r="86" spans="1:2" x14ac:dyDescent="0.25">
      <c r="A86" s="3"/>
      <c r="B86" s="2"/>
    </row>
    <row r="87" spans="1:2" x14ac:dyDescent="0.25">
      <c r="A87" s="3"/>
      <c r="B87" s="2"/>
    </row>
    <row r="88" spans="1:2" x14ac:dyDescent="0.25">
      <c r="A88" s="3"/>
      <c r="B88" s="2"/>
    </row>
  </sheetData>
  <hyperlinks>
    <hyperlink ref="A4" location="'Graphique 1'!A1" display="Graphique 1 : impôts sur la production (D29, hors masse salariale) en 2019 et évolution depuis 2008 (en point de PIB)"/>
    <hyperlink ref="A5" location="'Graphique 2'!A1" display="Graphique 2 : niveau et évolution des impôts sur la production des entreprises  en France de 2006 à 2021"/>
    <hyperlink ref="A6" location="'Tableau 1'!A1" display="Tableau 1 : taux effectif d’imposition de la CVAE avant et après France Relance"/>
    <hyperlink ref="A7" location="'Tableau 2'!A1" display="Tableau 2 : recettes fiscales totales et de l’industrie pour les impôts sur la production du plan de relance en 2021 et évolution depuis 2019"/>
    <hyperlink ref="A8" location="'Graphique 3'!A1" display="Graphique 3 : répartition sectorielle de la CVAE en nombre d'entreprises et en montant en 2020"/>
    <hyperlink ref="A9" location="'Graphique 4'!A1" display="Graphique 4 : répartition de la CFE selon les différents secteurs d'activité en 2021"/>
    <hyperlink ref="A10" location="'Graphique 5'!A1" display="Graphique 5 : répartition de la TFPB selon les différents secteurs d'activité en 2021"/>
    <hyperlink ref="A11" location="'Graphique 6'!A1" display="Graphique 6 : répartition des effets des mesures de réduction des impôts de production par secteur"/>
    <hyperlink ref="A12" location="'Graphique 7'!A1" display="Graphique 7 : répartition des effets des mesures de réduction des impôts de production selon l'intensité capitalistique"/>
    <hyperlink ref="A13" location="'Graphique 8'!A1" display="Graphique 8 : répartition des effets des mesures de réduction des impôts de production selon le nombre d'effectifs"/>
    <hyperlink ref="A14" location="'Graphique 9'!A1" display="Graphique 9 : répartition des effets des mesures de réduction des impôts de production selon la productivité totale des facteurs"/>
    <hyperlink ref="A15" location="'Graphique 10'!A1" display="Graphique 10 : répartition des effets des mesures de réduction des impôts de production selon la santé financière pré-crise"/>
    <hyperlink ref="A16" location="'Graphique 11'!A1" display="Graphique 11 : estimations de la répartition régionale des effets de la réduction des impôts sur la production et valeurs ajoutées régionales en France métropolitaine _x000a_(hors Corse) "/>
    <hyperlink ref="A17" location="'Graphique 12'!A1" display="Graphique 12 : répartition des effets des mesures de réduction des impôts de production selon l'ampleur du choc Covid (baisse du chiffre d'affaires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Z200"/>
  <sheetViews>
    <sheetView workbookViewId="0">
      <selection activeCell="B2" sqref="B2"/>
    </sheetView>
  </sheetViews>
  <sheetFormatPr baseColWidth="10" defaultRowHeight="15" x14ac:dyDescent="0.25"/>
  <cols>
    <col min="1" max="1" width="27.28515625" customWidth="1"/>
    <col min="2" max="2" width="20.140625" customWidth="1"/>
  </cols>
  <sheetData>
    <row r="1" spans="1:26" ht="16.5" x14ac:dyDescent="0.25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173</v>
      </c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0" t="s">
        <v>179</v>
      </c>
      <c r="B3" s="30" t="s">
        <v>175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</v>
      </c>
      <c r="B4" s="36">
        <v>0.38358792662620544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36">
        <v>0.37359717488288879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3</v>
      </c>
      <c r="B6" s="36">
        <v>0.39959362149238586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36">
        <v>0.47860825061798096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5</v>
      </c>
      <c r="B8" s="36">
        <v>0.59917795658111572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36">
        <v>0.68298798799514771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7</v>
      </c>
      <c r="B10" s="36">
        <v>0.77164542675018311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36">
        <v>0.6780170202255249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</v>
      </c>
      <c r="B12" s="36">
        <v>0.76182955503463745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36">
        <v>0.67331159114837646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1" t="s">
        <v>96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3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Z200"/>
  <sheetViews>
    <sheetView workbookViewId="0">
      <selection activeCell="B2" sqref="B2"/>
    </sheetView>
  </sheetViews>
  <sheetFormatPr baseColWidth="10" defaultRowHeight="15" x14ac:dyDescent="0.25"/>
  <cols>
    <col min="1" max="1" width="27.28515625" customWidth="1"/>
    <col min="2" max="2" width="20.140625" customWidth="1"/>
  </cols>
  <sheetData>
    <row r="1" spans="1:26" ht="16.5" x14ac:dyDescent="0.25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173</v>
      </c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0" t="s">
        <v>178</v>
      </c>
      <c r="B3" s="30" t="s">
        <v>175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</v>
      </c>
      <c r="B4" s="36">
        <v>7.4756242334842682E-2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36">
        <v>0.12772020697593689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3</v>
      </c>
      <c r="B6" s="36">
        <v>0.40281891822814941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36">
        <v>0.72201555967330933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5</v>
      </c>
      <c r="B8" s="36">
        <v>0.75698840618133545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36">
        <v>0.76277941465377808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7</v>
      </c>
      <c r="B10" s="36">
        <v>0.78728842735290527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36">
        <v>0.71801435947418213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</v>
      </c>
      <c r="B12" s="36">
        <v>0.60380780696868896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36">
        <v>0.70354825258255005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1" t="s">
        <v>96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Z200"/>
  <sheetViews>
    <sheetView workbookViewId="0">
      <selection activeCell="B2" sqref="B2"/>
    </sheetView>
  </sheetViews>
  <sheetFormatPr baseColWidth="10" defaultRowHeight="15" x14ac:dyDescent="0.25"/>
  <cols>
    <col min="1" max="1" width="27.28515625" customWidth="1"/>
    <col min="2" max="2" width="20.140625" customWidth="1"/>
  </cols>
  <sheetData>
    <row r="1" spans="1:26" ht="16.5" x14ac:dyDescent="0.25">
      <c r="A1" s="47" t="s">
        <v>193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173</v>
      </c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0" t="s">
        <v>177</v>
      </c>
      <c r="B3" s="30" t="s">
        <v>175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</v>
      </c>
      <c r="B4" s="36">
        <v>0.89760106801986694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36">
        <v>0.5733073353767395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3</v>
      </c>
      <c r="B6" s="36">
        <v>0.606728196144104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36">
        <v>0.57629257440567017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5</v>
      </c>
      <c r="B8" s="36">
        <v>0.5652269721031189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36">
        <v>0.52640604972839355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7</v>
      </c>
      <c r="B10" s="36">
        <v>0.50947928428649902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36">
        <v>0.48034745454788208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</v>
      </c>
      <c r="B12" s="36">
        <v>0.53766018152236938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36">
        <v>0.5123138427734375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1" t="s">
        <v>96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Z200"/>
  <sheetViews>
    <sheetView workbookViewId="0">
      <selection activeCell="B2" sqref="B2"/>
    </sheetView>
  </sheetViews>
  <sheetFormatPr baseColWidth="10" defaultRowHeight="15" x14ac:dyDescent="0.25"/>
  <cols>
    <col min="1" max="1" width="27.28515625" customWidth="1"/>
    <col min="2" max="2" width="20.140625" customWidth="1"/>
  </cols>
  <sheetData>
    <row r="1" spans="1:26" ht="16.5" x14ac:dyDescent="0.25">
      <c r="A1" s="47" t="s">
        <v>194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173</v>
      </c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0" t="s">
        <v>176</v>
      </c>
      <c r="B3" s="30" t="s">
        <v>175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</v>
      </c>
      <c r="B4" s="36">
        <v>0.6659541130065918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36">
        <v>0.71984601020812988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3</v>
      </c>
      <c r="B6" s="36">
        <v>0.59772753715515137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36">
        <v>0.68810892105102539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5</v>
      </c>
      <c r="B8" s="36">
        <v>0.60323864221572876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36">
        <v>0.5539393424987793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7</v>
      </c>
      <c r="B10" s="36">
        <v>0.56363874673843384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36">
        <v>0.53569161891937256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</v>
      </c>
      <c r="B12" s="36">
        <v>0.43972182273864746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36">
        <v>0.28964725136756897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1" t="s">
        <v>96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Z200"/>
  <sheetViews>
    <sheetView workbookViewId="0">
      <selection activeCell="C2" sqref="C2"/>
    </sheetView>
  </sheetViews>
  <sheetFormatPr baseColWidth="10" defaultRowHeight="15" x14ac:dyDescent="0.25"/>
  <cols>
    <col min="1" max="1" width="23.42578125" customWidth="1"/>
    <col min="2" max="2" width="70.28515625" customWidth="1"/>
    <col min="3" max="3" width="38.42578125" customWidth="1"/>
    <col min="4" max="4" width="14" customWidth="1"/>
    <col min="5" max="5" width="27.5703125" customWidth="1"/>
    <col min="6" max="6" width="16.28515625" customWidth="1"/>
  </cols>
  <sheetData>
    <row r="1" spans="1:26" ht="16.5" x14ac:dyDescent="0.25">
      <c r="A1" s="49" t="s">
        <v>195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 t="s">
        <v>180</v>
      </c>
      <c r="B2" s="10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0" t="s">
        <v>95</v>
      </c>
      <c r="B3" s="10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9" t="s">
        <v>181</v>
      </c>
      <c r="B4" s="10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8"/>
      <c r="B5" s="10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71</v>
      </c>
      <c r="B6" s="7" t="s">
        <v>72</v>
      </c>
      <c r="C6" s="7" t="s">
        <v>73</v>
      </c>
      <c r="D6" s="7" t="s">
        <v>74</v>
      </c>
      <c r="E6" s="7" t="s">
        <v>75</v>
      </c>
      <c r="F6" s="7" t="s">
        <v>129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76</v>
      </c>
      <c r="B7" s="38">
        <v>2.8834</v>
      </c>
      <c r="C7" s="13">
        <v>142927</v>
      </c>
      <c r="D7" s="39">
        <f t="shared" ref="D7:D24" si="0">B7/$B$25</f>
        <v>0.28919892079476051</v>
      </c>
      <c r="E7" s="39">
        <f t="shared" ref="E7:E24" si="1">C7/$C$25</f>
        <v>0.22202459362728041</v>
      </c>
      <c r="F7" s="39">
        <v>0.30865054569731415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77</v>
      </c>
      <c r="B8" s="38">
        <v>1.2905</v>
      </c>
      <c r="C8" s="13">
        <v>84973</v>
      </c>
      <c r="D8" s="39">
        <f t="shared" si="0"/>
        <v>0.12943442022807741</v>
      </c>
      <c r="E8" s="39">
        <f t="shared" si="1"/>
        <v>0.13199812347765572</v>
      </c>
      <c r="F8" s="39">
        <v>0.11541040245727965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81</v>
      </c>
      <c r="B9" s="38">
        <v>0.68970000000000009</v>
      </c>
      <c r="C9" s="13">
        <v>55986</v>
      </c>
      <c r="D9" s="39">
        <f t="shared" si="0"/>
        <v>6.9175451089736537E-2</v>
      </c>
      <c r="E9" s="39">
        <f t="shared" si="1"/>
        <v>8.6969354277476763E-2</v>
      </c>
      <c r="F9" s="39">
        <v>7.4694615475540377E-2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80</v>
      </c>
      <c r="B10" s="38">
        <v>0.71310000000000007</v>
      </c>
      <c r="C10" s="13">
        <v>54483</v>
      </c>
      <c r="D10" s="39">
        <f t="shared" si="0"/>
        <v>7.152242159212864E-2</v>
      </c>
      <c r="E10" s="39">
        <f t="shared" si="1"/>
        <v>8.4634575234875969E-2</v>
      </c>
      <c r="F10" s="39">
        <v>7.29790037011364E-2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 t="s">
        <v>78</v>
      </c>
      <c r="B11" s="38">
        <v>0.84129999999999994</v>
      </c>
      <c r="C11" s="13">
        <v>43884</v>
      </c>
      <c r="D11" s="39">
        <f t="shared" si="0"/>
        <v>8.4380610412926396E-2</v>
      </c>
      <c r="E11" s="39">
        <f t="shared" si="1"/>
        <v>6.8169955758810963E-2</v>
      </c>
      <c r="F11" s="39">
        <v>7.0353544221587586E-2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 t="s">
        <v>82</v>
      </c>
      <c r="B12" s="38">
        <v>0.62539999999999996</v>
      </c>
      <c r="C12" s="13">
        <v>53413</v>
      </c>
      <c r="D12" s="39">
        <f t="shared" si="0"/>
        <v>6.2726297102394121E-2</v>
      </c>
      <c r="E12" s="39">
        <f t="shared" si="1"/>
        <v>8.2972423820649205E-2</v>
      </c>
      <c r="F12" s="39">
        <v>7.0193783586936995E-2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 t="s">
        <v>79</v>
      </c>
      <c r="B13" s="38">
        <v>0.7843</v>
      </c>
      <c r="C13" s="13">
        <v>47004</v>
      </c>
      <c r="D13" s="39">
        <f t="shared" si="0"/>
        <v>7.8663630984022556E-2</v>
      </c>
      <c r="E13" s="39">
        <f t="shared" si="1"/>
        <v>7.3016602873191824E-2</v>
      </c>
      <c r="F13" s="39">
        <v>6.7992014624825597E-2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 t="s">
        <v>83</v>
      </c>
      <c r="B14" s="38">
        <v>0.5393</v>
      </c>
      <c r="C14" s="13">
        <v>36308</v>
      </c>
      <c r="D14" s="39">
        <f t="shared" si="0"/>
        <v>5.4090649228207791E-2</v>
      </c>
      <c r="E14" s="39">
        <f t="shared" si="1"/>
        <v>5.6401302381070738E-2</v>
      </c>
      <c r="F14" s="39">
        <v>4.9687528205476797E-2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 t="s">
        <v>84</v>
      </c>
      <c r="B15" s="38">
        <v>0.37910000000000005</v>
      </c>
      <c r="C15" s="13">
        <v>30374</v>
      </c>
      <c r="D15" s="39">
        <f t="shared" si="0"/>
        <v>3.8022928096446459E-2</v>
      </c>
      <c r="E15" s="39">
        <f t="shared" si="1"/>
        <v>4.7183352388527118E-2</v>
      </c>
      <c r="F15" s="39">
        <v>4.1797782936651137E-2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 t="s">
        <v>87</v>
      </c>
      <c r="B16" s="38">
        <v>0.3513</v>
      </c>
      <c r="C16" s="13">
        <v>27268</v>
      </c>
      <c r="D16" s="39">
        <f t="shared" si="0"/>
        <v>3.5234646901296858E-2</v>
      </c>
      <c r="E16" s="39">
        <f t="shared" si="1"/>
        <v>4.2358453049659489E-2</v>
      </c>
      <c r="F16" s="39">
        <v>4.0076315746541372E-2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 t="s">
        <v>86</v>
      </c>
      <c r="B17" s="38">
        <v>0.35549999999999998</v>
      </c>
      <c r="C17" s="13">
        <v>25623</v>
      </c>
      <c r="D17" s="39">
        <f t="shared" si="0"/>
        <v>3.5655898017110825E-2</v>
      </c>
      <c r="E17" s="39">
        <f t="shared" si="1"/>
        <v>3.9803089426852907E-2</v>
      </c>
      <c r="F17" s="39">
        <v>3.3126251778141318E-2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 t="s">
        <v>85</v>
      </c>
      <c r="B18" s="38">
        <v>0.36410000000000003</v>
      </c>
      <c r="C18" s="13">
        <v>22054</v>
      </c>
      <c r="D18" s="39">
        <f t="shared" si="0"/>
        <v>3.651845982568229E-2</v>
      </c>
      <c r="E18" s="39">
        <f t="shared" si="1"/>
        <v>3.425896008351146E-2</v>
      </c>
      <c r="F18" s="39">
        <v>3.143823967455648E-2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 t="s">
        <v>88</v>
      </c>
      <c r="B19" s="38">
        <v>5.74E-2</v>
      </c>
      <c r="C19" s="13">
        <v>6287</v>
      </c>
      <c r="D19" s="39">
        <f t="shared" si="0"/>
        <v>5.7570985827908898E-3</v>
      </c>
      <c r="E19" s="39">
        <f t="shared" si="1"/>
        <v>9.7663046179847883E-3</v>
      </c>
      <c r="F19" s="39">
        <v>8.4990788413466904E-3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 t="s">
        <v>89</v>
      </c>
      <c r="B20" s="38">
        <v>2.9399999999999999E-2</v>
      </c>
      <c r="C20" s="13">
        <v>3266</v>
      </c>
      <c r="D20" s="39">
        <f t="shared" si="0"/>
        <v>2.948757810697773E-3</v>
      </c>
      <c r="E20" s="39">
        <f t="shared" si="1"/>
        <v>5.0734453447333098E-3</v>
      </c>
      <c r="F20" s="39">
        <v>3.9930559060484287E-3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 t="s">
        <v>91</v>
      </c>
      <c r="B21" s="38">
        <v>2.24E-2</v>
      </c>
      <c r="C21" s="13">
        <v>3395</v>
      </c>
      <c r="D21" s="39">
        <f t="shared" si="0"/>
        <v>2.2466726176744935E-3</v>
      </c>
      <c r="E21" s="39">
        <f t="shared" si="1"/>
        <v>5.2738355619625192E-3</v>
      </c>
      <c r="F21" s="39">
        <v>3.9916322952595019E-3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 t="s">
        <v>90</v>
      </c>
      <c r="B22" s="38">
        <v>2.2699999999999998E-2</v>
      </c>
      <c r="C22" s="13">
        <v>4436</v>
      </c>
      <c r="D22" s="39">
        <f t="shared" si="0"/>
        <v>2.2767619830897767E-3</v>
      </c>
      <c r="E22" s="39">
        <f t="shared" si="1"/>
        <v>6.8909380126261372E-3</v>
      </c>
      <c r="F22" s="39">
        <v>3.9717422710999015E-3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 t="s">
        <v>92</v>
      </c>
      <c r="B23" s="38">
        <v>1.8200000000000001E-2</v>
      </c>
      <c r="C23" s="13">
        <v>1718</v>
      </c>
      <c r="D23" s="39">
        <f t="shared" si="0"/>
        <v>1.8254215018605263E-3</v>
      </c>
      <c r="E23" s="39">
        <f t="shared" si="1"/>
        <v>2.6687627379828006E-3</v>
      </c>
      <c r="F23" s="39">
        <v>1.9712300560181767E-3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34" t="s">
        <v>93</v>
      </c>
      <c r="B24" s="40">
        <v>3.2000000000000002E-3</v>
      </c>
      <c r="C24" s="41">
        <v>345</v>
      </c>
      <c r="D24" s="42">
        <f t="shared" si="0"/>
        <v>3.2095323109635626E-4</v>
      </c>
      <c r="E24" s="42">
        <f t="shared" si="1"/>
        <v>5.3592732514788491E-4</v>
      </c>
      <c r="F24" s="42">
        <v>1.1732325242410546E-3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43" t="s">
        <v>94</v>
      </c>
      <c r="B25" s="44">
        <f>SUM(B7:B24)</f>
        <v>9.9702999999999982</v>
      </c>
      <c r="C25" s="45">
        <f>SUM(C7:C24)</f>
        <v>643744</v>
      </c>
      <c r="D25" s="46">
        <f>SUM(D7:D24)</f>
        <v>1.0000000000000002</v>
      </c>
      <c r="E25" s="46">
        <f>SUM(E7:E24)</f>
        <v>1</v>
      </c>
      <c r="F25" s="46">
        <f>SUM(F7:F24)</f>
        <v>1.0000000000000016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2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3" r:id="rId1" display="Lien : https://www.economie.gouv.fr/files/files/directions_services/plan-de-relance/donnees-baisse-impots-production.pdf?v=1621020212"/>
    <hyperlink ref="A4" r:id="rId2" display="Lien : https://www.insee.fr/fr/statistiques/5020211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Z200"/>
  <sheetViews>
    <sheetView tabSelected="1" workbookViewId="0">
      <selection activeCell="J17" sqref="J17"/>
    </sheetView>
  </sheetViews>
  <sheetFormatPr baseColWidth="10" defaultRowHeight="15" x14ac:dyDescent="0.25"/>
  <cols>
    <col min="1" max="1" width="27.28515625" customWidth="1"/>
    <col min="2" max="2" width="20.140625" customWidth="1"/>
  </cols>
  <sheetData>
    <row r="1" spans="1:26" s="1" customFormat="1" ht="16.5" x14ac:dyDescent="0.25">
      <c r="A1" s="48" t="s">
        <v>196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1" customFormat="1" x14ac:dyDescent="0.25">
      <c r="A2" s="28" t="s">
        <v>173</v>
      </c>
      <c r="B2" s="1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x14ac:dyDescent="0.25">
      <c r="A3" s="30" t="s">
        <v>47</v>
      </c>
      <c r="B3" s="30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</v>
      </c>
      <c r="B4" s="36">
        <v>0.44931644201278687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36">
        <v>0.50405597686767578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3</v>
      </c>
      <c r="B6" s="36">
        <v>0.57704484462738037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36">
        <v>0.6689179539680481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5</v>
      </c>
      <c r="B8" s="36">
        <v>0.73237490653991699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36">
        <v>0.61547255516052246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7</v>
      </c>
      <c r="B10" s="36">
        <v>0.63340330123901367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36">
        <v>0.57960325479507446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</v>
      </c>
      <c r="B12" s="36">
        <v>0.57018035650253296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36">
        <v>0.47604179382324219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1" t="s">
        <v>96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3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200"/>
  <sheetViews>
    <sheetView workbookViewId="0">
      <selection activeCell="B20" sqref="B20"/>
    </sheetView>
  </sheetViews>
  <sheetFormatPr baseColWidth="10" defaultRowHeight="15" x14ac:dyDescent="0.25"/>
  <cols>
    <col min="2" max="2" width="21.28515625" customWidth="1"/>
  </cols>
  <sheetData>
    <row r="1" spans="1:26" ht="16.5" x14ac:dyDescent="0.25">
      <c r="A1" s="47" t="s">
        <v>183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 t="s">
        <v>171</v>
      </c>
      <c r="B2" s="9"/>
      <c r="C2" s="9"/>
      <c r="D2" s="10"/>
      <c r="E2" s="1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9" t="s">
        <v>124</v>
      </c>
      <c r="B3" s="9"/>
      <c r="C3" s="9"/>
      <c r="D3" s="10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9" t="s">
        <v>122</v>
      </c>
      <c r="B4" s="9"/>
      <c r="C4" s="9"/>
      <c r="D4" s="10"/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10" t="s">
        <v>123</v>
      </c>
      <c r="B5" s="9"/>
      <c r="C5" s="9"/>
      <c r="D5" s="10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8"/>
      <c r="B6" s="9"/>
      <c r="C6" s="9"/>
      <c r="D6" s="10"/>
      <c r="E6" s="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111</v>
      </c>
      <c r="B7" s="7" t="s">
        <v>108</v>
      </c>
      <c r="C7" s="7" t="s">
        <v>115</v>
      </c>
      <c r="D7" s="7" t="s">
        <v>109</v>
      </c>
      <c r="E7" s="7" t="s">
        <v>110</v>
      </c>
      <c r="F7" s="7" t="s">
        <v>125</v>
      </c>
      <c r="G7" s="7" t="s">
        <v>112</v>
      </c>
      <c r="H7" s="12" t="s">
        <v>121</v>
      </c>
      <c r="I7" s="12" t="s">
        <v>120</v>
      </c>
      <c r="J7" s="12" t="s">
        <v>130</v>
      </c>
      <c r="K7" s="12" t="s">
        <v>126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106</v>
      </c>
      <c r="B8" s="7" t="s">
        <v>119</v>
      </c>
      <c r="C8" s="7" t="s">
        <v>116</v>
      </c>
      <c r="D8" s="13">
        <v>5526</v>
      </c>
      <c r="E8" s="13">
        <v>11184</v>
      </c>
      <c r="F8" s="14">
        <v>647198</v>
      </c>
      <c r="G8" s="14">
        <v>813055</v>
      </c>
      <c r="H8" s="15">
        <f>Tableau17[[#This Row],[2019]]/Tableau17[[#This Row],[PIB 2019]]</f>
        <v>1.3755526993868804E-2</v>
      </c>
      <c r="I8" s="15">
        <f>(Tableau17[[#This Row],[PIB 2019]]-Tableau17[[#This Row],[PIB 2008]])/Tableau17[[#This Row],[PIB 2008]]</f>
        <v>0.25626933334157398</v>
      </c>
      <c r="J8" s="15">
        <f>(Tableau17[[#This Row],[2019]]-Tableau17[[#This Row],[2008]])/Tableau17[[#This Row],[2008]]</f>
        <v>1.0238870792616721</v>
      </c>
      <c r="K8" s="16">
        <f>Tableau17[[#This Row],[Evolution impots production]]-Tableau17[[#This Row],[Evolution PIB]]</f>
        <v>0.76761774592009813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103</v>
      </c>
      <c r="B9" s="7" t="s">
        <v>119</v>
      </c>
      <c r="C9" s="7" t="s">
        <v>116</v>
      </c>
      <c r="D9" s="13">
        <v>12369</v>
      </c>
      <c r="E9" s="13">
        <v>22316</v>
      </c>
      <c r="F9" s="14">
        <v>1109541</v>
      </c>
      <c r="G9" s="14">
        <v>1245513</v>
      </c>
      <c r="H9" s="15">
        <f>Tableau17[[#This Row],[2019]]/Tableau17[[#This Row],[PIB 2019]]</f>
        <v>1.7917115276998314E-2</v>
      </c>
      <c r="I9" s="15">
        <f>(Tableau17[[#This Row],[PIB 2019]]-Tableau17[[#This Row],[PIB 2008]])/Tableau17[[#This Row],[PIB 2008]]</f>
        <v>0.12254797253999627</v>
      </c>
      <c r="J9" s="15">
        <f>(Tableau17[[#This Row],[2019]]-Tableau17[[#This Row],[2008]])/Tableau17[[#This Row],[2008]]</f>
        <v>0.80418788907753258</v>
      </c>
      <c r="K9" s="16">
        <f>Tableau17[[#This Row],[Evolution impots production]]-Tableau17[[#This Row],[Evolution PIB]]</f>
        <v>0.68163991653753631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105</v>
      </c>
      <c r="B10" s="7" t="s">
        <v>119</v>
      </c>
      <c r="C10" s="7" t="s">
        <v>116</v>
      </c>
      <c r="D10" s="13">
        <v>1958.1465427831081</v>
      </c>
      <c r="E10" s="13">
        <v>3236.6587403537324</v>
      </c>
      <c r="F10" s="14">
        <v>293761.90000000002</v>
      </c>
      <c r="G10" s="14">
        <v>397169.5</v>
      </c>
      <c r="H10" s="15">
        <f>Tableau17[[#This Row],[2019]]/Tableau17[[#This Row],[PIB 2019]]</f>
        <v>8.1493134300436778E-3</v>
      </c>
      <c r="I10" s="15">
        <f>(Tableau17[[#This Row],[PIB 2019]]-Tableau17[[#This Row],[PIB 2008]])/Tableau17[[#This Row],[PIB 2008]]</f>
        <v>0.35201161212532994</v>
      </c>
      <c r="J10" s="15">
        <f>(Tableau17[[#This Row],[2019]]-Tableau17[[#This Row],[2008]])/Tableau17[[#This Row],[2008]]</f>
        <v>0.65291956941765883</v>
      </c>
      <c r="K10" s="16">
        <f>Tableau17[[#This Row],[Evolution impots production]]-Tableau17[[#This Row],[Evolution PIB]]</f>
        <v>0.30090795729232889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 t="s">
        <v>102</v>
      </c>
      <c r="B11" s="7" t="s">
        <v>119</v>
      </c>
      <c r="C11" s="7" t="s">
        <v>116</v>
      </c>
      <c r="D11" s="17">
        <v>15761</v>
      </c>
      <c r="E11" s="13">
        <v>25920</v>
      </c>
      <c r="F11" s="14">
        <v>2546490</v>
      </c>
      <c r="G11" s="14">
        <v>3473260</v>
      </c>
      <c r="H11" s="15">
        <f>Tableau17[[#This Row],[2019]]/Tableau17[[#This Row],[PIB 2019]]</f>
        <v>7.4627295393952658E-3</v>
      </c>
      <c r="I11" s="15">
        <f>(Tableau17[[#This Row],[PIB 2019]]-Tableau17[[#This Row],[PIB 2008]])/Tableau17[[#This Row],[PIB 2008]]</f>
        <v>0.36394016862426321</v>
      </c>
      <c r="J11" s="15">
        <f>(Tableau17[[#This Row],[2019]]-Tableau17[[#This Row],[2008]])/Tableau17[[#This Row],[2008]]</f>
        <v>0.64456570014592984</v>
      </c>
      <c r="K11" s="16">
        <f>Tableau17[[#This Row],[Evolution impots production]]-Tableau17[[#This Row],[Evolution PIB]]</f>
        <v>0.28062553152166664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 t="s">
        <v>107</v>
      </c>
      <c r="B12" s="7" t="s">
        <v>119</v>
      </c>
      <c r="C12" s="7" t="s">
        <v>116</v>
      </c>
      <c r="D12" s="13">
        <v>6448.4000000000005</v>
      </c>
      <c r="E12" s="13">
        <v>10360.9</v>
      </c>
      <c r="F12" s="14">
        <v>351743.1</v>
      </c>
      <c r="G12" s="14">
        <v>478645</v>
      </c>
      <c r="H12" s="15">
        <f>Tableau17[[#This Row],[2019]]/Tableau17[[#This Row],[PIB 2019]]</f>
        <v>2.1646314074105024E-2</v>
      </c>
      <c r="I12" s="15">
        <f>(Tableau17[[#This Row],[PIB 2019]]-Tableau17[[#This Row],[PIB 2008]])/Tableau17[[#This Row],[PIB 2008]]</f>
        <v>0.36078006931763562</v>
      </c>
      <c r="J12" s="15">
        <f>(Tableau17[[#This Row],[2019]]-Tableau17[[#This Row],[2008]])/Tableau17[[#This Row],[2008]]</f>
        <v>0.60673965634886151</v>
      </c>
      <c r="K12" s="16">
        <f>Tableau17[[#This Row],[Evolution impots production]]-Tableau17[[#This Row],[Evolution PIB]]</f>
        <v>0.24595958703122589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 t="s">
        <v>114</v>
      </c>
      <c r="B13" s="7" t="s">
        <v>119</v>
      </c>
      <c r="C13" s="7" t="s">
        <v>117</v>
      </c>
      <c r="D13" s="17">
        <v>25225.5</v>
      </c>
      <c r="E13" s="13">
        <v>36840.100000000006</v>
      </c>
      <c r="F13" s="14">
        <v>1801500</v>
      </c>
      <c r="G13" s="14">
        <v>2311000</v>
      </c>
      <c r="H13" s="15">
        <f>Tableau17[[#This Row],[2019]]/Tableau17[[#This Row],[PIB 2019]]</f>
        <v>1.5941194288186935E-2</v>
      </c>
      <c r="I13" s="15">
        <f>(Tableau17[[#This Row],[PIB 2019]]-Tableau17[[#This Row],[PIB 2008]])/Tableau17[[#This Row],[PIB 2008]]</f>
        <v>0.28281987232861505</v>
      </c>
      <c r="J13" s="15">
        <f>(Tableau17[[#This Row],[2019]]-Tableau17[[#This Row],[2008]])/Tableau17[[#This Row],[2008]]</f>
        <v>0.46043091316326756</v>
      </c>
      <c r="K13" s="16">
        <f>Tableau17[[#This Row],[Evolution impots production]]-Tableau17[[#This Row],[Evolution PIB]]</f>
        <v>0.17761104083465251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 t="s">
        <v>101</v>
      </c>
      <c r="B14" s="7" t="s">
        <v>119</v>
      </c>
      <c r="C14" s="7" t="s">
        <v>116</v>
      </c>
      <c r="D14" s="13">
        <v>58240</v>
      </c>
      <c r="E14" s="13">
        <v>74674</v>
      </c>
      <c r="F14" s="14">
        <v>1992380</v>
      </c>
      <c r="G14" s="14">
        <v>2437635</v>
      </c>
      <c r="H14" s="15">
        <f>Tableau17[[#This Row],[2019]]/Tableau17[[#This Row],[PIB 2019]]</f>
        <v>3.0633790538780417E-2</v>
      </c>
      <c r="I14" s="15">
        <f>(Tableau17[[#This Row],[PIB 2019]]-Tableau17[[#This Row],[PIB 2008]])/Tableau17[[#This Row],[PIB 2008]]</f>
        <v>0.22347895481785604</v>
      </c>
      <c r="J14" s="15">
        <f>(Tableau17[[#This Row],[2019]]-Tableau17[[#This Row],[2008]])/Tableau17[[#This Row],[2008]]</f>
        <v>0.2821771978021978</v>
      </c>
      <c r="K14" s="16">
        <f>Tableau17[[#This Row],[Evolution impots production]]-Tableau17[[#This Row],[Evolution PIB]]</f>
        <v>5.8698242984341759E-2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 t="s">
        <v>113</v>
      </c>
      <c r="B15" s="7" t="s">
        <v>119</v>
      </c>
      <c r="C15" s="7" t="s">
        <v>118</v>
      </c>
      <c r="D15" s="13">
        <v>33507</v>
      </c>
      <c r="E15" s="13">
        <v>50272</v>
      </c>
      <c r="F15" s="14">
        <v>3412253</v>
      </c>
      <c r="G15" s="18">
        <v>5049619</v>
      </c>
      <c r="H15" s="15">
        <f>Tableau17[[#This Row],[2019]]/Tableau17[[#This Row],[PIB 2019]]</f>
        <v>9.955602591007362E-3</v>
      </c>
      <c r="I15" s="15">
        <f>(Tableau17[[#This Row],[PIB 2019]]-Tableau17[[#This Row],[PIB 2008]])/Tableau17[[#This Row],[PIB 2008]]</f>
        <v>0.47984894437780551</v>
      </c>
      <c r="J15" s="15">
        <f>(Tableau17[[#This Row],[2019]]-Tableau17[[#This Row],[2008]])/Tableau17[[#This Row],[2008]]</f>
        <v>0.50034321186617725</v>
      </c>
      <c r="K15" s="16">
        <f>Tableau17[[#This Row],[Evolution impots production]]-Tableau17[[#This Row],[Evolution PIB]]</f>
        <v>2.0494267488371742E-2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 t="s">
        <v>104</v>
      </c>
      <c r="B16" s="7" t="s">
        <v>119</v>
      </c>
      <c r="C16" s="7" t="s">
        <v>116</v>
      </c>
      <c r="D16" s="17">
        <v>51005</v>
      </c>
      <c r="E16" s="13">
        <v>52730</v>
      </c>
      <c r="F16" s="14">
        <v>1637699.4</v>
      </c>
      <c r="G16" s="14">
        <v>1796648.5</v>
      </c>
      <c r="H16" s="15">
        <f>Tableau17[[#This Row],[2019]]/Tableau17[[#This Row],[PIB 2019]]</f>
        <v>2.9349090821048189E-2</v>
      </c>
      <c r="I16" s="15">
        <f>(Tableau17[[#This Row],[PIB 2019]]-Tableau17[[#This Row],[PIB 2008]])/Tableau17[[#This Row],[PIB 2008]]</f>
        <v>9.7056334025646035E-2</v>
      </c>
      <c r="J16" s="15">
        <f>(Tableau17[[#This Row],[2019]]-Tableau17[[#This Row],[2008]])/Tableau17[[#This Row],[2008]]</f>
        <v>3.3820213704538769E-2</v>
      </c>
      <c r="K16" s="16">
        <f>Tableau17[[#This Row],[Evolution impots production]]-Tableau17[[#This Row],[Evolution PIB]]</f>
        <v>-6.3236120321107259E-2</v>
      </c>
      <c r="L16" s="1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1" t="s">
        <v>172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3" r:id="rId1"/>
    <hyperlink ref="A4" r:id="rId2" display="Lien Suède :"/>
    <hyperlink ref="A5" r:id="rId3" display="Lien Danemark : 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200"/>
  <sheetViews>
    <sheetView workbookViewId="0">
      <selection activeCell="D2" sqref="D2"/>
    </sheetView>
  </sheetViews>
  <sheetFormatPr baseColWidth="10" defaultRowHeight="15" x14ac:dyDescent="0.25"/>
  <cols>
    <col min="1" max="1" width="47.85546875" bestFit="1" customWidth="1"/>
    <col min="2" max="2" width="7.140625" customWidth="1"/>
    <col min="3" max="4" width="6" customWidth="1"/>
    <col min="5" max="18" width="7.85546875" customWidth="1"/>
  </cols>
  <sheetData>
    <row r="1" spans="1:26" ht="16.5" x14ac:dyDescent="0.25">
      <c r="A1" s="48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 t="s">
        <v>171</v>
      </c>
      <c r="B2" s="9"/>
      <c r="C2" s="9"/>
      <c r="D2" s="10"/>
      <c r="E2" s="1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9" t="s">
        <v>124</v>
      </c>
      <c r="B3" s="9"/>
      <c r="C3" s="9"/>
      <c r="D3" s="10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9" t="s">
        <v>122</v>
      </c>
      <c r="B4" s="9"/>
      <c r="C4" s="9"/>
      <c r="D4" s="10"/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10" t="s">
        <v>123</v>
      </c>
      <c r="B5" s="9"/>
      <c r="C5" s="9"/>
      <c r="D5" s="10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8"/>
      <c r="B6" s="9"/>
      <c r="C6" s="9"/>
      <c r="D6" s="10"/>
      <c r="E6" s="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20" t="s">
        <v>128</v>
      </c>
      <c r="B7" s="20">
        <v>2005</v>
      </c>
      <c r="C7" s="20">
        <v>2006</v>
      </c>
      <c r="D7" s="20">
        <v>2007</v>
      </c>
      <c r="E7" s="20">
        <v>2008</v>
      </c>
      <c r="F7" s="20">
        <v>2009</v>
      </c>
      <c r="G7" s="20">
        <v>2010</v>
      </c>
      <c r="H7" s="20">
        <v>2011</v>
      </c>
      <c r="I7" s="20">
        <v>2012</v>
      </c>
      <c r="J7" s="20">
        <v>2013</v>
      </c>
      <c r="K7" s="20">
        <v>2014</v>
      </c>
      <c r="L7" s="20">
        <v>2015</v>
      </c>
      <c r="M7" s="20">
        <v>2016</v>
      </c>
      <c r="N7" s="20">
        <v>2017</v>
      </c>
      <c r="O7" s="20">
        <v>2018</v>
      </c>
      <c r="P7" s="20">
        <v>2019</v>
      </c>
      <c r="Q7" s="20">
        <v>2020</v>
      </c>
      <c r="R7" s="20">
        <v>2021</v>
      </c>
      <c r="S7" s="7"/>
      <c r="T7" s="7"/>
      <c r="U7" s="7"/>
      <c r="V7" s="7"/>
      <c r="W7" s="7"/>
      <c r="X7" s="7"/>
      <c r="Y7" s="7"/>
      <c r="Z7" s="7"/>
    </row>
    <row r="8" spans="1:26" x14ac:dyDescent="0.25">
      <c r="A8" s="21" t="s">
        <v>119</v>
      </c>
      <c r="B8" s="21">
        <v>53003</v>
      </c>
      <c r="C8" s="21">
        <v>54556</v>
      </c>
      <c r="D8" s="21">
        <v>57687</v>
      </c>
      <c r="E8" s="14">
        <v>58240</v>
      </c>
      <c r="F8" s="14">
        <v>61471</v>
      </c>
      <c r="G8" s="14">
        <v>54502</v>
      </c>
      <c r="H8" s="14">
        <v>58657</v>
      </c>
      <c r="I8" s="14">
        <v>60890</v>
      </c>
      <c r="J8" s="14">
        <v>62089</v>
      </c>
      <c r="K8" s="14">
        <v>63597</v>
      </c>
      <c r="L8" s="14">
        <v>65291</v>
      </c>
      <c r="M8" s="14">
        <v>67210</v>
      </c>
      <c r="N8" s="14">
        <v>68855</v>
      </c>
      <c r="O8" s="14">
        <v>71895</v>
      </c>
      <c r="P8" s="14">
        <v>74674</v>
      </c>
      <c r="Q8" s="14">
        <v>75657</v>
      </c>
      <c r="R8" s="22">
        <v>65362</v>
      </c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127</v>
      </c>
      <c r="B9" s="7"/>
      <c r="C9" s="23">
        <f>(C8-B8)/B8</f>
        <v>2.9300228288964777E-2</v>
      </c>
      <c r="D9" s="23">
        <f>(D8-C8)/C8</f>
        <v>5.7390571156243124E-2</v>
      </c>
      <c r="E9" s="23">
        <f t="shared" ref="E9" si="0">(E8-D8)/D8</f>
        <v>9.5862152651377264E-3</v>
      </c>
      <c r="F9" s="23">
        <f>(F8-E8)/E8</f>
        <v>5.5477335164835162E-2</v>
      </c>
      <c r="G9" s="23">
        <f t="shared" ref="G9:R9" si="1">(G8-F8)/F8</f>
        <v>-0.11337053244619415</v>
      </c>
      <c r="H9" s="23">
        <f t="shared" si="1"/>
        <v>7.6235734468459868E-2</v>
      </c>
      <c r="I9" s="23">
        <f t="shared" si="1"/>
        <v>3.8068772695500963E-2</v>
      </c>
      <c r="J9" s="23">
        <f t="shared" si="1"/>
        <v>1.969124651010018E-2</v>
      </c>
      <c r="K9" s="23">
        <f t="shared" si="1"/>
        <v>2.4287716020551145E-2</v>
      </c>
      <c r="L9" s="23">
        <f t="shared" si="1"/>
        <v>2.6636476563359907E-2</v>
      </c>
      <c r="M9" s="23">
        <f t="shared" si="1"/>
        <v>2.9391493467706115E-2</v>
      </c>
      <c r="N9" s="23">
        <f t="shared" si="1"/>
        <v>2.4475524475524476E-2</v>
      </c>
      <c r="O9" s="23">
        <f t="shared" si="1"/>
        <v>4.4150751579405997E-2</v>
      </c>
      <c r="P9" s="23">
        <f t="shared" si="1"/>
        <v>3.8653592043952988E-2</v>
      </c>
      <c r="Q9" s="23">
        <f t="shared" si="1"/>
        <v>1.3163885689798323E-2</v>
      </c>
      <c r="R9" s="23">
        <f t="shared" si="1"/>
        <v>-0.13607465270893637</v>
      </c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1" t="s">
        <v>172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3" r:id="rId1"/>
    <hyperlink ref="A4" r:id="rId2" display="Lien Suède :"/>
    <hyperlink ref="A5" r:id="rId3" display="Lien Danemark : 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200"/>
  <sheetViews>
    <sheetView workbookViewId="0">
      <selection activeCell="B12" sqref="B12"/>
    </sheetView>
  </sheetViews>
  <sheetFormatPr baseColWidth="10" defaultRowHeight="15" x14ac:dyDescent="0.25"/>
  <cols>
    <col min="1" max="1" width="31.28515625" customWidth="1"/>
    <col min="2" max="3" width="55.7109375" customWidth="1"/>
  </cols>
  <sheetData>
    <row r="1" spans="1:26" ht="16.5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4" t="s">
        <v>145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7" t="s">
        <v>136</v>
      </c>
      <c r="B3" s="7" t="s">
        <v>137</v>
      </c>
      <c r="C3" s="7" t="s">
        <v>138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 t="s">
        <v>131</v>
      </c>
      <c r="B4" s="25">
        <v>0</v>
      </c>
      <c r="C4" s="25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 t="s">
        <v>132</v>
      </c>
      <c r="B5" s="26" t="s">
        <v>139</v>
      </c>
      <c r="C5" s="26" t="s">
        <v>142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133</v>
      </c>
      <c r="B6" s="26" t="s">
        <v>140</v>
      </c>
      <c r="C6" s="26" t="s">
        <v>143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134</v>
      </c>
      <c r="B7" s="26" t="s">
        <v>141</v>
      </c>
      <c r="C7" s="26" t="s">
        <v>144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135</v>
      </c>
      <c r="B8" s="27">
        <v>1.4999999999999999E-2</v>
      </c>
      <c r="C8" s="27">
        <v>7.4999999999999997E-3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/>
      <c r="B9" s="27"/>
      <c r="C9" s="2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200"/>
  <sheetViews>
    <sheetView workbookViewId="0">
      <selection activeCell="A2" sqref="A2"/>
    </sheetView>
  </sheetViews>
  <sheetFormatPr baseColWidth="10" defaultRowHeight="15" x14ac:dyDescent="0.25"/>
  <cols>
    <col min="1" max="1" width="41.28515625" customWidth="1"/>
    <col min="3" max="3" width="10.140625" customWidth="1"/>
    <col min="4" max="4" width="10.5703125" customWidth="1"/>
    <col min="5" max="5" width="11.5703125" bestFit="1" customWidth="1"/>
  </cols>
  <sheetData>
    <row r="1" spans="1:26" ht="16.5" x14ac:dyDescent="0.25">
      <c r="A1" s="47" t="s">
        <v>186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 t="s">
        <v>197</v>
      </c>
      <c r="B2" s="9"/>
      <c r="C2" s="9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9" t="s">
        <v>167</v>
      </c>
      <c r="B3" s="9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9" t="s">
        <v>168</v>
      </c>
      <c r="B4" s="9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9" t="s">
        <v>169</v>
      </c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166</v>
      </c>
      <c r="B6" s="7" t="s">
        <v>146</v>
      </c>
      <c r="C6" s="7" t="s">
        <v>147</v>
      </c>
      <c r="D6" s="7" t="s">
        <v>148</v>
      </c>
      <c r="E6" s="7" t="s">
        <v>94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165</v>
      </c>
      <c r="B7" s="7" t="s">
        <v>149</v>
      </c>
      <c r="C7" s="7">
        <v>8</v>
      </c>
      <c r="D7" s="7">
        <v>12.2</v>
      </c>
      <c r="E7" s="7">
        <v>27.7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150</v>
      </c>
      <c r="B8" s="7" t="s">
        <v>151</v>
      </c>
      <c r="C8" s="7" t="s">
        <v>152</v>
      </c>
      <c r="D8" s="7" t="s">
        <v>153</v>
      </c>
      <c r="E8" s="7" t="s">
        <v>154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155</v>
      </c>
      <c r="B9" s="7" t="s">
        <v>156</v>
      </c>
      <c r="C9" s="7" t="s">
        <v>157</v>
      </c>
      <c r="D9" s="7" t="s">
        <v>158</v>
      </c>
      <c r="E9" s="7" t="s">
        <v>159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160</v>
      </c>
      <c r="B10" s="7" t="s">
        <v>161</v>
      </c>
      <c r="C10" s="7" t="s">
        <v>162</v>
      </c>
      <c r="D10" s="7" t="s">
        <v>163</v>
      </c>
      <c r="E10" s="7" t="s">
        <v>164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3" r:id="rId1"/>
    <hyperlink ref="A4" r:id="rId2"/>
    <hyperlink ref="A5" r:id="rId3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Z200"/>
  <sheetViews>
    <sheetView workbookViewId="0">
      <selection sqref="A1:K1"/>
    </sheetView>
  </sheetViews>
  <sheetFormatPr baseColWidth="10" defaultRowHeight="15" x14ac:dyDescent="0.25"/>
  <cols>
    <col min="1" max="1" width="22.7109375" customWidth="1"/>
    <col min="2" max="2" width="16.5703125" customWidth="1"/>
    <col min="3" max="3" width="27.7109375" customWidth="1"/>
    <col min="4" max="4" width="38.140625" customWidth="1"/>
  </cols>
  <sheetData>
    <row r="1" spans="1:26" ht="16.5" x14ac:dyDescent="0.25">
      <c r="A1" s="47" t="s">
        <v>187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7" t="s">
        <v>69</v>
      </c>
      <c r="B3" s="7" t="s">
        <v>70</v>
      </c>
      <c r="C3" s="7" t="s">
        <v>67</v>
      </c>
      <c r="D3" s="7" t="s">
        <v>68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 t="s">
        <v>28</v>
      </c>
      <c r="B4" s="7">
        <v>30</v>
      </c>
      <c r="C4" s="7">
        <v>2792</v>
      </c>
      <c r="D4" s="7">
        <v>-0.9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 t="s">
        <v>61</v>
      </c>
      <c r="B5" s="7">
        <v>15</v>
      </c>
      <c r="C5" s="7">
        <v>2089</v>
      </c>
      <c r="D5" s="7">
        <v>-10.3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14</v>
      </c>
      <c r="B6" s="7">
        <v>14</v>
      </c>
      <c r="C6" s="7">
        <v>773</v>
      </c>
      <c r="D6" s="7">
        <v>-5.8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8</v>
      </c>
      <c r="B7" s="7">
        <v>11.9</v>
      </c>
      <c r="C7" s="7">
        <v>3623</v>
      </c>
      <c r="D7" s="7">
        <v>-8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3</v>
      </c>
      <c r="B8" s="7">
        <v>5.4</v>
      </c>
      <c r="C8" s="7">
        <v>364</v>
      </c>
      <c r="D8" s="7">
        <v>2.4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9</v>
      </c>
      <c r="B9" s="7">
        <v>5.3</v>
      </c>
      <c r="C9" s="7">
        <v>159</v>
      </c>
      <c r="D9" s="7">
        <v>-45.9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16</v>
      </c>
      <c r="B10" s="7">
        <v>4.7</v>
      </c>
      <c r="C10" s="7">
        <v>451</v>
      </c>
      <c r="D10" s="7">
        <v>3.1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 t="s">
        <v>22</v>
      </c>
      <c r="B11" s="7">
        <v>4.5999999999999996</v>
      </c>
      <c r="C11" s="7">
        <v>1733</v>
      </c>
      <c r="D11" s="7">
        <v>1.3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 t="s">
        <v>29</v>
      </c>
      <c r="B12" s="7">
        <v>3.6</v>
      </c>
      <c r="C12" s="7">
        <v>973</v>
      </c>
      <c r="D12" s="7">
        <v>-13.9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 t="s">
        <v>24</v>
      </c>
      <c r="B13" s="7">
        <v>3.1</v>
      </c>
      <c r="C13" s="7">
        <v>1240</v>
      </c>
      <c r="D13" s="7">
        <v>-0.1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 t="s">
        <v>11</v>
      </c>
      <c r="B14" s="7">
        <v>1.7</v>
      </c>
      <c r="C14" s="7">
        <v>143</v>
      </c>
      <c r="D14" s="7">
        <v>-22.6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 t="s">
        <v>49</v>
      </c>
      <c r="B15" s="7">
        <v>0.7</v>
      </c>
      <c r="C15" s="7">
        <v>21</v>
      </c>
      <c r="D15" s="7">
        <v>1.7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29" t="s">
        <v>63</v>
      </c>
      <c r="B16" s="29">
        <v>100</v>
      </c>
      <c r="C16" s="29">
        <v>14362</v>
      </c>
      <c r="D16" s="29">
        <v>-6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mpots.gouv.fr/node/25608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200"/>
  <sheetViews>
    <sheetView zoomScaleNormal="100" workbookViewId="0">
      <selection sqref="A1:K1"/>
    </sheetView>
  </sheetViews>
  <sheetFormatPr baseColWidth="10" defaultRowHeight="15" x14ac:dyDescent="0.25"/>
  <cols>
    <col min="1" max="1" width="59.140625" bestFit="1" customWidth="1"/>
    <col min="2" max="2" width="29.140625" customWidth="1"/>
    <col min="3" max="3" width="27.7109375" customWidth="1"/>
    <col min="4" max="4" width="38.7109375" customWidth="1"/>
    <col min="5" max="5" width="41.5703125" customWidth="1"/>
    <col min="6" max="6" width="40.140625" customWidth="1"/>
  </cols>
  <sheetData>
    <row r="1" spans="1:26" ht="16.5" x14ac:dyDescent="0.25">
      <c r="A1" s="47" t="s">
        <v>188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7" t="s">
        <v>69</v>
      </c>
      <c r="B3" s="7" t="s">
        <v>66</v>
      </c>
      <c r="C3" s="7" t="s">
        <v>64</v>
      </c>
      <c r="D3" s="7" t="s">
        <v>65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 t="s">
        <v>8</v>
      </c>
      <c r="B4" s="7">
        <v>6.6</v>
      </c>
      <c r="C4" s="7">
        <v>1930</v>
      </c>
      <c r="D4" s="7">
        <v>-42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 t="s">
        <v>29</v>
      </c>
      <c r="B5" s="7">
        <v>4.0999999999999996</v>
      </c>
      <c r="C5" s="7">
        <v>799</v>
      </c>
      <c r="D5" s="7">
        <v>-21.3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49</v>
      </c>
      <c r="B6" s="7">
        <v>0.9</v>
      </c>
      <c r="C6" s="7">
        <v>25</v>
      </c>
      <c r="D6" s="7">
        <v>-7.3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61</v>
      </c>
      <c r="B7" s="7">
        <v>17.7</v>
      </c>
      <c r="C7" s="7">
        <v>782</v>
      </c>
      <c r="D7" s="7">
        <v>-7.1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28</v>
      </c>
      <c r="B8" s="7">
        <v>17.7</v>
      </c>
      <c r="C8" s="7">
        <v>1915</v>
      </c>
      <c r="D8" s="7">
        <v>-2.2000000000000002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22</v>
      </c>
      <c r="B9" s="7">
        <v>4.3</v>
      </c>
      <c r="C9" s="7">
        <v>341</v>
      </c>
      <c r="D9" s="7">
        <v>-0.6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14</v>
      </c>
      <c r="B10" s="7">
        <v>9.5</v>
      </c>
      <c r="C10" s="7">
        <v>451</v>
      </c>
      <c r="D10" s="7">
        <v>1.1000000000000001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 t="s">
        <v>24</v>
      </c>
      <c r="B11" s="7">
        <v>5.4</v>
      </c>
      <c r="C11" s="7">
        <v>249</v>
      </c>
      <c r="D11" s="7">
        <v>2.4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 t="s">
        <v>3</v>
      </c>
      <c r="B12" s="7">
        <v>9.1999999999999993</v>
      </c>
      <c r="C12" s="7">
        <v>255</v>
      </c>
      <c r="D12" s="7">
        <v>4.2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 t="s">
        <v>16</v>
      </c>
      <c r="B13" s="7">
        <v>12.2</v>
      </c>
      <c r="C13" s="7">
        <v>471</v>
      </c>
      <c r="D13" s="7">
        <v>5.0999999999999996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 t="s">
        <v>11</v>
      </c>
      <c r="B14" s="7">
        <v>6.9</v>
      </c>
      <c r="C14" s="7">
        <v>249</v>
      </c>
      <c r="D14" s="7">
        <v>10.7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 t="s">
        <v>9</v>
      </c>
      <c r="B15" s="7">
        <v>5.5</v>
      </c>
      <c r="C15" s="7">
        <v>546</v>
      </c>
      <c r="D15" s="7">
        <v>19.5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29" t="s">
        <v>63</v>
      </c>
      <c r="B16" s="29">
        <v>100</v>
      </c>
      <c r="C16" s="29">
        <v>8013</v>
      </c>
      <c r="D16" s="29">
        <v>-16.3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mpots.gouv.fr/node/25608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200"/>
  <sheetViews>
    <sheetView workbookViewId="0">
      <selection sqref="A1:K1"/>
    </sheetView>
  </sheetViews>
  <sheetFormatPr baseColWidth="10" defaultRowHeight="15" x14ac:dyDescent="0.25"/>
  <cols>
    <col min="1" max="1" width="133.5703125" bestFit="1" customWidth="1"/>
    <col min="2" max="2" width="16.5703125" customWidth="1"/>
    <col min="3" max="3" width="27.28515625" customWidth="1"/>
    <col min="4" max="4" width="37.7109375" customWidth="1"/>
  </cols>
  <sheetData>
    <row r="1" spans="1:26" ht="16.5" x14ac:dyDescent="0.25">
      <c r="A1" s="47" t="s">
        <v>189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7" t="s">
        <v>58</v>
      </c>
      <c r="B3" s="7" t="s">
        <v>66</v>
      </c>
      <c r="C3" s="7" t="s">
        <v>59</v>
      </c>
      <c r="D3" s="7" t="s">
        <v>60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30" t="s">
        <v>8</v>
      </c>
      <c r="B4" s="31">
        <v>5.0999999999999996</v>
      </c>
      <c r="C4" s="7">
        <v>1254</v>
      </c>
      <c r="D4" s="7">
        <v>-43.7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32" t="s">
        <v>29</v>
      </c>
      <c r="B5" s="33">
        <v>0.4</v>
      </c>
      <c r="C5" s="34">
        <v>251</v>
      </c>
      <c r="D5" s="34">
        <v>-28.6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30" t="s">
        <v>62</v>
      </c>
      <c r="B6" s="31">
        <v>12.2</v>
      </c>
      <c r="C6" s="7">
        <v>1163</v>
      </c>
      <c r="D6" s="7">
        <v>-22.5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30" t="s">
        <v>61</v>
      </c>
      <c r="B7" s="31">
        <v>0.9</v>
      </c>
      <c r="C7" s="7">
        <v>228</v>
      </c>
      <c r="D7" s="7">
        <v>-21.1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30" t="s">
        <v>24</v>
      </c>
      <c r="B8" s="31">
        <v>0.6</v>
      </c>
      <c r="C8" s="7">
        <v>58</v>
      </c>
      <c r="D8" s="7">
        <v>-12.4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30" t="s">
        <v>22</v>
      </c>
      <c r="B9" s="31">
        <v>3.2</v>
      </c>
      <c r="C9" s="7">
        <v>916</v>
      </c>
      <c r="D9" s="7">
        <v>-10.1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30" t="s">
        <v>28</v>
      </c>
      <c r="B10" s="31">
        <v>0.9</v>
      </c>
      <c r="C10" s="7">
        <v>492</v>
      </c>
      <c r="D10" s="7">
        <v>-9.4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30" t="s">
        <v>16</v>
      </c>
      <c r="B11" s="31">
        <v>2.2999999999999998</v>
      </c>
      <c r="C11" s="7">
        <v>232</v>
      </c>
      <c r="D11" s="7">
        <v>1.4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30" t="s">
        <v>14</v>
      </c>
      <c r="B12" s="31">
        <v>2.8</v>
      </c>
      <c r="C12" s="7">
        <v>288</v>
      </c>
      <c r="D12" s="7">
        <v>1.4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30" t="s">
        <v>3</v>
      </c>
      <c r="B13" s="31">
        <v>69</v>
      </c>
      <c r="C13" s="7">
        <v>7075</v>
      </c>
      <c r="D13" s="7">
        <v>2.2000000000000002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30" t="s">
        <v>49</v>
      </c>
      <c r="B14" s="31">
        <v>0.4</v>
      </c>
      <c r="C14" s="7">
        <v>27</v>
      </c>
      <c r="D14" s="7">
        <v>2.7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30" t="s">
        <v>9</v>
      </c>
      <c r="B15" s="31">
        <v>1.5</v>
      </c>
      <c r="C15" s="7">
        <v>129</v>
      </c>
      <c r="D15" s="7">
        <v>3.2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30" t="s">
        <v>11</v>
      </c>
      <c r="B16" s="31">
        <v>0.7</v>
      </c>
      <c r="C16" s="7">
        <v>117</v>
      </c>
      <c r="D16" s="7">
        <v>4.0999999999999996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35" t="s">
        <v>63</v>
      </c>
      <c r="B17" s="35">
        <v>100</v>
      </c>
      <c r="C17" s="35">
        <v>12230</v>
      </c>
      <c r="D17" s="35">
        <v>-10.7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mpots.gouv.fr/node/25608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Z200"/>
  <sheetViews>
    <sheetView zoomScaleNormal="100" workbookViewId="0">
      <selection activeCell="B2" sqref="B2"/>
    </sheetView>
  </sheetViews>
  <sheetFormatPr baseColWidth="10" defaultRowHeight="15" x14ac:dyDescent="0.25"/>
  <cols>
    <col min="1" max="1" width="45" bestFit="1" customWidth="1"/>
    <col min="2" max="2" width="86.5703125" bestFit="1" customWidth="1"/>
    <col min="3" max="3" width="15" customWidth="1"/>
    <col min="4" max="4" width="17" bestFit="1" customWidth="1"/>
    <col min="5" max="5" width="27.28515625" bestFit="1" customWidth="1"/>
    <col min="6" max="6" width="20.140625" customWidth="1"/>
  </cols>
  <sheetData>
    <row r="1" spans="1:26" ht="16.5" x14ac:dyDescent="0.25">
      <c r="A1" s="47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28" t="s">
        <v>173</v>
      </c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x14ac:dyDescent="0.25">
      <c r="A3" s="30" t="s">
        <v>54</v>
      </c>
      <c r="B3" s="30" t="s">
        <v>57</v>
      </c>
      <c r="C3" s="30" t="s">
        <v>0</v>
      </c>
      <c r="D3" s="30" t="s">
        <v>1</v>
      </c>
      <c r="E3" s="30" t="s">
        <v>2</v>
      </c>
      <c r="F3" s="30" t="s">
        <v>174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x14ac:dyDescent="0.25">
      <c r="A4" s="7" t="s">
        <v>48</v>
      </c>
      <c r="B4" s="7" t="s">
        <v>3</v>
      </c>
      <c r="C4" s="7" t="s">
        <v>4</v>
      </c>
      <c r="D4" s="7" t="s">
        <v>4</v>
      </c>
      <c r="E4" s="7" t="s">
        <v>5</v>
      </c>
      <c r="F4" s="36">
        <v>0.1653255820274353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 t="s">
        <v>49</v>
      </c>
      <c r="B5" s="7" t="s">
        <v>6</v>
      </c>
      <c r="C5" s="7" t="s">
        <v>7</v>
      </c>
      <c r="D5" s="7" t="s">
        <v>7</v>
      </c>
      <c r="E5" s="7" t="s">
        <v>8</v>
      </c>
      <c r="F5" s="36">
        <v>0.22605378925800323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 t="s">
        <v>50</v>
      </c>
      <c r="B6" s="7" t="s">
        <v>9</v>
      </c>
      <c r="C6" s="7" t="s">
        <v>10</v>
      </c>
      <c r="D6" s="7" t="s">
        <v>10</v>
      </c>
      <c r="E6" s="7" t="s">
        <v>9</v>
      </c>
      <c r="F6" s="36">
        <v>0.23814471065998077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 t="s">
        <v>5</v>
      </c>
      <c r="B7" s="7" t="s">
        <v>11</v>
      </c>
      <c r="C7" s="7" t="s">
        <v>12</v>
      </c>
      <c r="D7" s="7" t="s">
        <v>13</v>
      </c>
      <c r="E7" s="7" t="s">
        <v>5</v>
      </c>
      <c r="F7" s="36">
        <v>0.34182572364807129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 t="s">
        <v>14</v>
      </c>
      <c r="B8" s="7" t="s">
        <v>14</v>
      </c>
      <c r="C8" s="7" t="s">
        <v>15</v>
      </c>
      <c r="D8" s="7" t="s">
        <v>15</v>
      </c>
      <c r="E8" s="7" t="s">
        <v>14</v>
      </c>
      <c r="F8" s="36">
        <v>0.37850278615951538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 t="s">
        <v>100</v>
      </c>
      <c r="B9" s="7" t="s">
        <v>16</v>
      </c>
      <c r="C9" s="7" t="s">
        <v>17</v>
      </c>
      <c r="D9" s="7" t="s">
        <v>18</v>
      </c>
      <c r="E9" s="7" t="s">
        <v>5</v>
      </c>
      <c r="F9" s="36">
        <v>0.42341157793998718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 t="s">
        <v>97</v>
      </c>
      <c r="B10" s="7" t="s">
        <v>19</v>
      </c>
      <c r="C10" s="7" t="s">
        <v>20</v>
      </c>
      <c r="D10" s="7" t="s">
        <v>21</v>
      </c>
      <c r="E10" s="7" t="s">
        <v>5</v>
      </c>
      <c r="F10" s="36">
        <v>0.48007723689079285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 t="s">
        <v>98</v>
      </c>
      <c r="B11" s="7" t="s">
        <v>22</v>
      </c>
      <c r="C11" s="7" t="s">
        <v>23</v>
      </c>
      <c r="D11" s="7" t="s">
        <v>23</v>
      </c>
      <c r="E11" s="7" t="s">
        <v>5</v>
      </c>
      <c r="F11" s="36">
        <v>0.48608097434043884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 t="s">
        <v>24</v>
      </c>
      <c r="B12" s="7" t="s">
        <v>24</v>
      </c>
      <c r="C12" s="7" t="s">
        <v>25</v>
      </c>
      <c r="D12" s="7" t="s">
        <v>25</v>
      </c>
      <c r="E12" s="7" t="s">
        <v>5</v>
      </c>
      <c r="F12" s="36">
        <v>0.50699931383132935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 t="s">
        <v>99</v>
      </c>
      <c r="B13" s="7" t="s">
        <v>26</v>
      </c>
      <c r="C13" s="7" t="s">
        <v>27</v>
      </c>
      <c r="D13" s="7" t="s">
        <v>27</v>
      </c>
      <c r="E13" s="7" t="s">
        <v>28</v>
      </c>
      <c r="F13" s="36">
        <v>0.57507193088531494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 t="s">
        <v>51</v>
      </c>
      <c r="B14" s="7" t="s">
        <v>29</v>
      </c>
      <c r="C14" s="7" t="s">
        <v>30</v>
      </c>
      <c r="D14" s="7" t="s">
        <v>30</v>
      </c>
      <c r="E14" s="7" t="s">
        <v>5</v>
      </c>
      <c r="F14" s="36">
        <v>0.58065646886825562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 t="s">
        <v>31</v>
      </c>
      <c r="B15" s="7" t="s">
        <v>31</v>
      </c>
      <c r="C15" s="7" t="s">
        <v>32</v>
      </c>
      <c r="D15" s="7" t="s">
        <v>33</v>
      </c>
      <c r="E15" s="7" t="s">
        <v>8</v>
      </c>
      <c r="F15" s="36">
        <v>0.78365284204483032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 t="s">
        <v>52</v>
      </c>
      <c r="B16" s="7" t="s">
        <v>34</v>
      </c>
      <c r="C16" s="7" t="s">
        <v>35</v>
      </c>
      <c r="D16" s="7" t="s">
        <v>36</v>
      </c>
      <c r="E16" s="7" t="s">
        <v>8</v>
      </c>
      <c r="F16" s="36">
        <v>0.80962377786636353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 t="s">
        <v>53</v>
      </c>
      <c r="B17" s="7" t="s">
        <v>37</v>
      </c>
      <c r="C17" s="7" t="s">
        <v>38</v>
      </c>
      <c r="D17" s="7" t="s">
        <v>39</v>
      </c>
      <c r="E17" s="7" t="s">
        <v>8</v>
      </c>
      <c r="F17" s="36">
        <v>0.8347359299659729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 t="s">
        <v>55</v>
      </c>
      <c r="B18" s="7" t="s">
        <v>40</v>
      </c>
      <c r="C18" s="7" t="s">
        <v>41</v>
      </c>
      <c r="D18" s="7" t="s">
        <v>42</v>
      </c>
      <c r="E18" s="7" t="s">
        <v>8</v>
      </c>
      <c r="F18" s="36">
        <v>0.83741354942321777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 t="s">
        <v>56</v>
      </c>
      <c r="B19" s="7" t="s">
        <v>43</v>
      </c>
      <c r="C19" s="7" t="s">
        <v>44</v>
      </c>
      <c r="D19" s="7" t="s">
        <v>45</v>
      </c>
      <c r="E19" s="7" t="s">
        <v>8</v>
      </c>
      <c r="F19" s="36">
        <v>1.0574653148651123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3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1" t="s">
        <v>96</v>
      </c>
      <c r="B21" s="7"/>
      <c r="C21" s="7"/>
      <c r="D21" s="7"/>
      <c r="E21" s="7"/>
      <c r="F21" s="3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3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3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mergeCells count="1">
    <mergeCell ref="A1:K1"/>
  </mergeCells>
  <hyperlinks>
    <hyperlink ref="A2" r:id="rId1" display="https://www.ipp.eu/actualites/resultats-les-impacts-du-budget-2022-sur-les-entreprises/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Sommaire</vt:lpstr>
      <vt:lpstr>G1 impots production europe</vt:lpstr>
      <vt:lpstr>G2 evolution impot entreprise F</vt:lpstr>
      <vt:lpstr>Tab1 Tx impot CVAE FR </vt:lpstr>
      <vt:lpstr>Tab2 recette ficales</vt:lpstr>
      <vt:lpstr>G3 repartition sectorielle CVAE</vt:lpstr>
      <vt:lpstr>G4 repartition CFE activité</vt:lpstr>
      <vt:lpstr>G5 repartition TFPB activité</vt:lpstr>
      <vt:lpstr>G6 répartition effet secteur</vt:lpstr>
      <vt:lpstr>G7 repartition effet intensité</vt:lpstr>
      <vt:lpstr>G8 réparticion effet effectifs</vt:lpstr>
      <vt:lpstr>G9 réparition effet productivit</vt:lpstr>
      <vt:lpstr>G10 réparition effet santé fina</vt:lpstr>
      <vt:lpstr>G11 estimation répartion région</vt:lpstr>
      <vt:lpstr>G12 répartition effet Covid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ROSTAND</dc:creator>
  <cp:lastModifiedBy>Morgane Ramis </cp:lastModifiedBy>
  <dcterms:created xsi:type="dcterms:W3CDTF">2022-07-05T13:44:23Z</dcterms:created>
  <dcterms:modified xsi:type="dcterms:W3CDTF">2022-12-16T13:58:10Z</dcterms:modified>
</cp:coreProperties>
</file>